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backupFile="1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KristelCampos\Downloads\"/>
    </mc:Choice>
  </mc:AlternateContent>
  <xr:revisionPtr revIDLastSave="0" documentId="13_ncr:1_{CF81705F-D250-4D3E-932F-5110D89B24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1" r:id="rId1"/>
    <sheet name="Ubicaciones" sheetId="8" r:id="rId2"/>
    <sheet name="Hoja1" sheetId="5" state="hidden" r:id="rId3"/>
  </sheets>
  <definedNames>
    <definedName name="_xlnm._FilterDatabase" localSheetId="0" hidden="1">'2025'!$A$3:$I$69</definedName>
    <definedName name="_xlnm.Print_Area" localSheetId="0">'2025'!$A$3:$I$69</definedName>
    <definedName name="_xlnm.Print_Titles" localSheetId="0">'2025'!$3:$3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1" l="1"/>
  <c r="F69" i="11"/>
  <c r="C60" i="8" l="1"/>
  <c r="C62" i="8" l="1"/>
  <c r="C64" i="8" l="1"/>
  <c r="C34" i="8" l="1"/>
  <c r="C7" i="8"/>
  <c r="C49" i="8"/>
  <c r="C19" i="8"/>
  <c r="A25" i="8"/>
  <c r="A26" i="8" s="1"/>
  <c r="C26" i="8" s="1"/>
  <c r="C41" i="8"/>
  <c r="C37" i="8"/>
  <c r="A45" i="8"/>
  <c r="C45" i="8" s="1"/>
  <c r="A70" i="8"/>
  <c r="A71" i="8" s="1"/>
  <c r="A13" i="8"/>
  <c r="C13" i="8" s="1"/>
  <c r="C52" i="8"/>
  <c r="C63" i="8"/>
  <c r="C22" i="8"/>
  <c r="C44" i="8"/>
  <c r="C73" i="8"/>
  <c r="C3" i="8"/>
  <c r="C11" i="8"/>
  <c r="C4" i="8"/>
  <c r="C5" i="8"/>
  <c r="C6" i="8"/>
  <c r="C8" i="8"/>
  <c r="C56" i="8"/>
  <c r="C57" i="8"/>
  <c r="C58" i="8"/>
  <c r="C59" i="8"/>
  <c r="C61" i="8"/>
  <c r="C55" i="8"/>
  <c r="C9" i="8"/>
  <c r="C10" i="8"/>
  <c r="C67" i="8"/>
  <c r="C17" i="8"/>
  <c r="C18" i="8"/>
  <c r="C35" i="8"/>
  <c r="C66" i="8"/>
  <c r="C65" i="8"/>
  <c r="C30" i="8"/>
  <c r="C2" i="8"/>
  <c r="C12" i="8"/>
  <c r="C28" i="8"/>
  <c r="C16" i="8"/>
  <c r="C36" i="8"/>
  <c r="C29" i="8"/>
  <c r="C40" i="8"/>
  <c r="C31" i="8"/>
  <c r="C32" i="8"/>
  <c r="C33" i="8"/>
  <c r="C54" i="8"/>
  <c r="C15" i="8"/>
  <c r="C20" i="8"/>
  <c r="C21" i="8"/>
  <c r="C48" i="8"/>
  <c r="C23" i="8"/>
  <c r="C24" i="8"/>
  <c r="C25" i="8"/>
  <c r="C39" i="8"/>
  <c r="C42" i="8"/>
  <c r="C43" i="8"/>
  <c r="C27" i="8"/>
  <c r="C38" i="8"/>
  <c r="C46" i="8"/>
  <c r="C68" i="8"/>
  <c r="C69" i="8"/>
  <c r="C70" i="8" l="1"/>
  <c r="A14" i="8"/>
  <c r="C14" i="8" s="1"/>
  <c r="A72" i="8"/>
  <c r="C72" i="8" s="1"/>
  <c r="C71" i="8"/>
  <c r="C50" i="8"/>
  <c r="C51" i="8"/>
  <c r="C53" i="8" l="1"/>
  <c r="C47" i="8"/>
  <c r="E25" i="5" l="1"/>
  <c r="E26" i="5" s="1"/>
  <c r="E23" i="5"/>
  <c r="F13" i="5" l="1"/>
  <c r="F14" i="5"/>
  <c r="F15" i="5"/>
  <c r="F16" i="5"/>
  <c r="F17" i="5"/>
  <c r="F5" i="5"/>
  <c r="F6" i="5"/>
  <c r="F7" i="5"/>
  <c r="F8" i="5"/>
  <c r="F9" i="5"/>
</calcChain>
</file>

<file path=xl/sharedStrings.xml><?xml version="1.0" encoding="utf-8"?>
<sst xmlns="http://schemas.openxmlformats.org/spreadsheetml/2006/main" count="310" uniqueCount="176">
  <si>
    <t>FECHA</t>
  </si>
  <si>
    <t>FUNCIONARIO</t>
  </si>
  <si>
    <t>Incentivo</t>
  </si>
  <si>
    <t>Carrera Profesional</t>
  </si>
  <si>
    <t>Aumentos anuales Ley N° 9635</t>
  </si>
  <si>
    <t>Aumentos anuales acumulados</t>
  </si>
  <si>
    <t>COMPONENTES SALARIALES</t>
  </si>
  <si>
    <t>Prohibición 65%</t>
  </si>
  <si>
    <t>MONTO ANUAL</t>
  </si>
  <si>
    <t>MONTO MENSUAL</t>
  </si>
  <si>
    <t>MONTO PARA LOS MESES DE NOVIEMBRE Y DICIEMBRE 2021</t>
  </si>
  <si>
    <t>CAJA CHICA</t>
  </si>
  <si>
    <t>Cálculos fiesta ASOFUNDE (Anita)</t>
  </si>
  <si>
    <t>Participantes</t>
  </si>
  <si>
    <t>Tipo de cambio utilizado</t>
  </si>
  <si>
    <t>Monto total de la fiesta en colones</t>
  </si>
  <si>
    <t>Costo en $ por participante</t>
  </si>
  <si>
    <t>Costo en colones por participante</t>
  </si>
  <si>
    <t>Monto total en $ de la fiesta</t>
  </si>
  <si>
    <t>PMTD</t>
  </si>
  <si>
    <t>TRANSFERENCIA</t>
  </si>
  <si>
    <t>TRANSF./PMTD</t>
  </si>
  <si>
    <t>TRANSF./CAJA CHICA</t>
  </si>
  <si>
    <t>LUGAR A VISITAR</t>
  </si>
  <si>
    <t>Pérez Zeledón</t>
  </si>
  <si>
    <t>Osa</t>
  </si>
  <si>
    <t>Puntarenas</t>
  </si>
  <si>
    <t>Área Metropolitana</t>
  </si>
  <si>
    <t>Parrita</t>
  </si>
  <si>
    <t>San José</t>
  </si>
  <si>
    <t>Dota</t>
  </si>
  <si>
    <t>Santa María</t>
  </si>
  <si>
    <t>San Isidro de El General</t>
  </si>
  <si>
    <t>Tarrazú</t>
  </si>
  <si>
    <t>San Marcos</t>
  </si>
  <si>
    <t>Alajuela</t>
  </si>
  <si>
    <t>Zarcero</t>
  </si>
  <si>
    <t>Grecia</t>
  </si>
  <si>
    <t>Guatuso</t>
  </si>
  <si>
    <t>San Rafael</t>
  </si>
  <si>
    <t>Los Chiles</t>
  </si>
  <si>
    <t>Orotina</t>
  </si>
  <si>
    <t>San Carlos</t>
  </si>
  <si>
    <t>Ciudad Quesada</t>
  </si>
  <si>
    <t>Florencia</t>
  </si>
  <si>
    <t>Fortuna</t>
  </si>
  <si>
    <t>Pital</t>
  </si>
  <si>
    <t>Pocosol</t>
  </si>
  <si>
    <t>Aguas Zarcas</t>
  </si>
  <si>
    <t>San Ramón</t>
  </si>
  <si>
    <t>Upala</t>
  </si>
  <si>
    <t>Sarchí</t>
  </si>
  <si>
    <t>Sarchí Norte</t>
  </si>
  <si>
    <t>Cartago</t>
  </si>
  <si>
    <t>Turrialba</t>
  </si>
  <si>
    <t>Heredia</t>
  </si>
  <si>
    <t>Sarapiquí</t>
  </si>
  <si>
    <t>Puerto Viejo</t>
  </si>
  <si>
    <t>La Virgen</t>
  </si>
  <si>
    <t>Liberia</t>
  </si>
  <si>
    <t>Abangares</t>
  </si>
  <si>
    <t>Las Juntas</t>
  </si>
  <si>
    <t>Bagaces</t>
  </si>
  <si>
    <t>Guayabo</t>
  </si>
  <si>
    <t>Cañas</t>
  </si>
  <si>
    <t>Carrillo</t>
  </si>
  <si>
    <t>Filadelfia</t>
  </si>
  <si>
    <t>Hojancha</t>
  </si>
  <si>
    <t>La Cruz</t>
  </si>
  <si>
    <t>Nandayure</t>
  </si>
  <si>
    <t>Ciudad Carmona</t>
  </si>
  <si>
    <t>Nicoya</t>
  </si>
  <si>
    <t>Santa Cruz</t>
  </si>
  <si>
    <t>Tilarán</t>
  </si>
  <si>
    <t>Jicaral</t>
  </si>
  <si>
    <t>Paquera</t>
  </si>
  <si>
    <t>Monteverde</t>
  </si>
  <si>
    <t>Cóbano</t>
  </si>
  <si>
    <t>Tambor</t>
  </si>
  <si>
    <t>Quepos</t>
  </si>
  <si>
    <t>Buenos Aires</t>
  </si>
  <si>
    <t>Corredores</t>
  </si>
  <si>
    <t>Ciudad Neily</t>
  </si>
  <si>
    <t>Canoas</t>
  </si>
  <si>
    <t>Coto Brus</t>
  </si>
  <si>
    <t>San Vito</t>
  </si>
  <si>
    <t>Esparza</t>
  </si>
  <si>
    <t>Garabito</t>
  </si>
  <si>
    <t>Jacó</t>
  </si>
  <si>
    <t>Golfito</t>
  </si>
  <si>
    <t>Puerto Jiménez</t>
  </si>
  <si>
    <t>Río Claro</t>
  </si>
  <si>
    <t>Montes de Oro</t>
  </si>
  <si>
    <t>Miramar</t>
  </si>
  <si>
    <t>Puerto Cortés</t>
  </si>
  <si>
    <t>Palmar Norte</t>
  </si>
  <si>
    <t>Limón</t>
  </si>
  <si>
    <t>Guácimo</t>
  </si>
  <si>
    <t>Matina</t>
  </si>
  <si>
    <t>Batán</t>
  </si>
  <si>
    <t>Pococí</t>
  </si>
  <si>
    <t>Guápiles</t>
  </si>
  <si>
    <t>Cariari</t>
  </si>
  <si>
    <t>Siquirres</t>
  </si>
  <si>
    <t>Talamanca</t>
  </si>
  <si>
    <t>Bribrí</t>
  </si>
  <si>
    <t>Cahuita</t>
  </si>
  <si>
    <t>Sixaola</t>
  </si>
  <si>
    <t>Puntarenas, Puntarenas</t>
  </si>
  <si>
    <t>Naranjo</t>
  </si>
  <si>
    <t>Alajuela, Alajuela</t>
  </si>
  <si>
    <t>Pococí, Guápiles</t>
  </si>
  <si>
    <t>Limón, Limón</t>
  </si>
  <si>
    <t xml:space="preserve">Heredia </t>
  </si>
  <si>
    <t>Guanacaste</t>
  </si>
  <si>
    <t>Mora</t>
  </si>
  <si>
    <t>Acosta</t>
  </si>
  <si>
    <t>Ubicación</t>
  </si>
  <si>
    <t>Cantón</t>
  </si>
  <si>
    <t>Otras señas</t>
  </si>
  <si>
    <t>Corredores, Canoas</t>
  </si>
  <si>
    <t>Cutris</t>
  </si>
  <si>
    <t>Buenos Aires, Buenos Aires</t>
  </si>
  <si>
    <t>PMTD/CAJA CHICA</t>
  </si>
  <si>
    <t xml:space="preserve">  Total  </t>
  </si>
  <si>
    <t>JULIO HERNANDEZ RAMIREZ</t>
  </si>
  <si>
    <t>FECHA DE INICIO DEL VIAJE</t>
  </si>
  <si>
    <t>FECHA FIN DEL VIAJE</t>
  </si>
  <si>
    <t>MODIFICACIÓN DEL REGLAMENTO DE GASTOS DE VIAJE Y DE TRANSPORTE PARA FUNCIONARIOS PÚBLICOS Mediante Resolución R-DC-00141-2025 de 09 de diciembre de 2025, publicada en Alcance No. 161 a la Gaceta No. 236 del 16 de diciembre de 2025.</t>
  </si>
  <si>
    <t>Puntarenas, El Roble</t>
  </si>
  <si>
    <t>Perez Zeledon, San Isidro de El General</t>
  </si>
  <si>
    <t>JUAN MIGUEL LEDEZMA FERNÁNDEZ</t>
  </si>
  <si>
    <t>KARLA DELGADO VILLALOBOS</t>
  </si>
  <si>
    <t>TATIANA MORA RODRIGUEZ</t>
  </si>
  <si>
    <t>ANGIE SERRANO MENESES</t>
  </si>
  <si>
    <t>Alajuela, San Rafael</t>
  </si>
  <si>
    <t>MARIO NAVARRO ROJAS</t>
  </si>
  <si>
    <t>Liberia, Liberia</t>
  </si>
  <si>
    <t>MARVIN FERNANDEZ RAMIREZ</t>
  </si>
  <si>
    <t>ALEJANDRA HERRERA CAMPOS</t>
  </si>
  <si>
    <t>Santo Domingo, Santo Domingo</t>
  </si>
  <si>
    <t>ANGIE CRUICKSHANK LAMBERT</t>
  </si>
  <si>
    <t># DE GASTO DE VIÁTICOS</t>
  </si>
  <si>
    <t># GASTO DE TRANS.</t>
  </si>
  <si>
    <t>REBECA GALLARDO BARQUERO</t>
  </si>
  <si>
    <t>ADRIAN AZOFEIFA GUZMAN</t>
  </si>
  <si>
    <t>JOSE MANUEL VASQUEZ HERNANDEZ</t>
  </si>
  <si>
    <t>MONTO POR GASTO EN LA 10502</t>
  </si>
  <si>
    <t>MONTO POR GASTO EN LA  10501</t>
  </si>
  <si>
    <t>GASTOS DE VIAJE Y TRANSPORTE DENTRO DEL PAÍS 2026 DE LOS FUNCIONARIOS DE LA DHR</t>
  </si>
  <si>
    <t>ANDREA MORA OREAMUNO</t>
  </si>
  <si>
    <t>SANTIAGO NAVARRO ROJAS</t>
  </si>
  <si>
    <t>GABRIELA RODRIGUEZ CALVO</t>
  </si>
  <si>
    <t>Osa, Puerto Cortes</t>
  </si>
  <si>
    <t>MARCELA ARROYAVE SANDINO</t>
  </si>
  <si>
    <t>MONICA CASTILLO AGUILUZ</t>
  </si>
  <si>
    <t>San José, Carmen</t>
  </si>
  <si>
    <t>JUAN JOSE ARROYO SANCHEZ</t>
  </si>
  <si>
    <t>Puntarenas, Cobano</t>
  </si>
  <si>
    <t>RAFAEL PEREZ DIAZ</t>
  </si>
  <si>
    <t>San Carlos, Quesada</t>
  </si>
  <si>
    <t>JOHSETH BARAHONA ARIAS</t>
  </si>
  <si>
    <t>Orotina, Orotina</t>
  </si>
  <si>
    <t>ANDREA HIDALGO SABORIO</t>
  </si>
  <si>
    <t>JOSE ALEJANDRO SERRANO SERRANO</t>
  </si>
  <si>
    <t>ERICKA GODOY BOGANTES</t>
  </si>
  <si>
    <t>MILAGRO MORA GUZMÁN</t>
  </si>
  <si>
    <t>MARIELA MATARRITA VILLALOBOS</t>
  </si>
  <si>
    <t>PATRICIA MONTERO VILLALOBOS</t>
  </si>
  <si>
    <t>ARIEL SANDOVAL PRENDAS</t>
  </si>
  <si>
    <t>ESTEBAN VARGAS RAMIREZ</t>
  </si>
  <si>
    <t>LORNA ELIZONDO CUBERO</t>
  </si>
  <si>
    <t>JUAN CARLOS PEREIRA JIMENEZ</t>
  </si>
  <si>
    <t>NATHALIE ARAYA JACOME</t>
  </si>
  <si>
    <t>INGRID BERRROCAL PANIAGUA</t>
  </si>
  <si>
    <t>MAURICIO MEDRANO GOEBEL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</si>
</sst>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₡&quot;* #,##0.00_-;\-&quot;₡&quot;* #,##0.00_-;_-&quot;₡&quot;* &quot;-&quot;??_-;_-@_-"/>
    <numFmt numFmtId="164" formatCode="&quot;₡&quot;#,##0.00_);\(&quot;₡&quot;#,##0.00\)"/>
    <numFmt numFmtId="165" formatCode="00"/>
    <numFmt numFmtId="166" formatCode="000"/>
    <numFmt numFmtId="167" formatCode="[$$-540A]#,##0.00"/>
    <numFmt numFmtId="168" formatCode="&quot;₡&quot;#,##0.00"/>
    <numFmt numFmtId="169" formatCode="[$-C0A]d\-mmm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 val="double"/>
      <sz val="12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u val="double"/>
      <sz val="12"/>
      <name val="Times New Roman"/>
      <family val="1"/>
    </font>
    <font>
      <sz val="12"/>
      <color rgb="FFFF0000"/>
      <name val="Times New Roman"/>
      <family val="1"/>
    </font>
    <font>
      <b/>
      <u val="doubleAccounting"/>
      <sz val="12"/>
      <name val="Times New Roman"/>
      <family val="1"/>
    </font>
    <font>
      <sz val="8"/>
      <name val="Arial"/>
      <family val="2"/>
    </font>
    <font>
      <sz val="12"/>
      <color theme="0"/>
      <name val="Times New Roman"/>
      <family val="1"/>
    </font>
    <font>
      <sz val="10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0" tint="-4.9989318521683403E-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4" fillId="0" borderId="0"/>
    <xf numFmtId="0" fontId="5" fillId="0" borderId="0">
      <alignment vertical="top"/>
    </xf>
    <xf numFmtId="0" fontId="3" fillId="0" borderId="0"/>
    <xf numFmtId="0" fontId="6" fillId="0" borderId="0">
      <alignment vertical="top"/>
    </xf>
    <xf numFmtId="0" fontId="2" fillId="0" borderId="0"/>
    <xf numFmtId="0" fontId="5" fillId="0" borderId="0">
      <alignment vertical="top"/>
    </xf>
    <xf numFmtId="0" fontId="1" fillId="0" borderId="0"/>
    <xf numFmtId="0" fontId="1" fillId="0" borderId="0"/>
    <xf numFmtId="0" fontId="17" fillId="0" borderId="0"/>
  </cellStyleXfs>
  <cellXfs count="66">
    <xf numFmtId="0" fontId="0" fillId="0" borderId="0" xfId="0"/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1" fillId="0" borderId="4" xfId="0" applyFont="1" applyBorder="1"/>
    <xf numFmtId="164" fontId="11" fillId="0" borderId="1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0" fontId="11" fillId="0" borderId="8" xfId="0" applyFont="1" applyBorder="1"/>
    <xf numFmtId="164" fontId="11" fillId="0" borderId="3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right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167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168" fontId="8" fillId="0" borderId="1" xfId="0" applyNumberFormat="1" applyFont="1" applyBorder="1"/>
    <xf numFmtId="0" fontId="9" fillId="3" borderId="1" xfId="0" applyFont="1" applyFill="1" applyBorder="1"/>
    <xf numFmtId="168" fontId="9" fillId="3" borderId="1" xfId="0" applyNumberFormat="1" applyFont="1" applyFill="1" applyBorder="1"/>
    <xf numFmtId="168" fontId="8" fillId="0" borderId="0" xfId="1" applyNumberFormat="1" applyFont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168" fontId="8" fillId="0" borderId="0" xfId="1" applyNumberFormat="1" applyFont="1" applyAlignment="1">
      <alignment vertical="center" wrapText="1"/>
    </xf>
    <xf numFmtId="168" fontId="8" fillId="0" borderId="0" xfId="0" applyNumberFormat="1" applyFont="1" applyAlignment="1">
      <alignment vertical="center" wrapText="1"/>
    </xf>
    <xf numFmtId="168" fontId="12" fillId="0" borderId="0" xfId="1" applyNumberFormat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" fontId="8" fillId="0" borderId="0" xfId="0" applyNumberFormat="1" applyFont="1" applyAlignment="1">
      <alignment horizontal="center" vertical="center" wrapText="1"/>
    </xf>
    <xf numFmtId="168" fontId="8" fillId="0" borderId="0" xfId="0" quotePrefix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165" fontId="8" fillId="0" borderId="0" xfId="1" applyNumberFormat="1" applyFont="1" applyAlignment="1">
      <alignment horizontal="center" vertical="center" wrapText="1"/>
    </xf>
    <xf numFmtId="168" fontId="8" fillId="0" borderId="0" xfId="1" applyNumberFormat="1" applyFont="1" applyAlignment="1">
      <alignment horizontal="left" vertical="center" wrapText="1"/>
    </xf>
    <xf numFmtId="168" fontId="8" fillId="0" borderId="0" xfId="0" quotePrefix="1" applyNumberFormat="1" applyFont="1" applyAlignment="1">
      <alignment horizontal="left" vertical="center" wrapText="1"/>
    </xf>
    <xf numFmtId="168" fontId="8" fillId="0" borderId="0" xfId="0" applyNumberFormat="1" applyFont="1" applyAlignment="1">
      <alignment horizontal="left" vertical="center" wrapText="1"/>
    </xf>
    <xf numFmtId="169" fontId="8" fillId="0" borderId="0" xfId="1" applyNumberFormat="1" applyFont="1" applyAlignment="1">
      <alignment horizontal="center" vertical="center" wrapText="1"/>
    </xf>
    <xf numFmtId="169" fontId="8" fillId="0" borderId="0" xfId="0" quotePrefix="1" applyNumberFormat="1" applyFont="1" applyAlignment="1">
      <alignment horizontal="center" vertical="center" wrapText="1"/>
    </xf>
    <xf numFmtId="169" fontId="8" fillId="0" borderId="0" xfId="0" applyNumberFormat="1" applyFont="1" applyAlignment="1">
      <alignment horizontal="center" vertical="center" wrapText="1"/>
    </xf>
    <xf numFmtId="169" fontId="8" fillId="0" borderId="0" xfId="1" applyNumberFormat="1" applyFont="1" applyAlignment="1">
      <alignment vertical="center" wrapText="1"/>
    </xf>
    <xf numFmtId="0" fontId="13" fillId="0" borderId="10" xfId="0" applyFont="1" applyBorder="1" applyAlignment="1">
      <alignment horizontal="left" vertical="top" wrapText="1"/>
    </xf>
    <xf numFmtId="0" fontId="13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4" fontId="14" fillId="4" borderId="0" xfId="0" applyNumberFormat="1" applyFont="1" applyFill="1" applyAlignment="1">
      <alignment horizontal="center" vertical="center" wrapText="1"/>
    </xf>
    <xf numFmtId="44" fontId="14" fillId="4" borderId="0" xfId="0" applyNumberFormat="1" applyFont="1" applyFill="1" applyAlignment="1">
      <alignment vertical="center" wrapText="1"/>
    </xf>
    <xf numFmtId="168" fontId="14" fillId="4" borderId="0" xfId="0" applyNumberFormat="1" applyFont="1" applyFill="1" applyAlignment="1">
      <alignment vertical="center" wrapText="1"/>
    </xf>
    <xf numFmtId="168" fontId="14" fillId="4" borderId="0" xfId="0" applyNumberFormat="1" applyFont="1" applyFill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165" fontId="19" fillId="0" borderId="0" xfId="1" applyNumberFormat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8" fontId="20" fillId="0" borderId="0" xfId="1" applyNumberFormat="1" applyFont="1" applyAlignment="1">
      <alignment horizontal="center" vertical="center" wrapText="1"/>
    </xf>
    <xf numFmtId="169" fontId="20" fillId="0" borderId="0" xfId="1" applyNumberFormat="1" applyFont="1" applyAlignment="1">
      <alignment horizontal="center" vertical="center" wrapText="1"/>
    </xf>
    <xf numFmtId="3" fontId="18" fillId="4" borderId="0" xfId="1" applyNumberFormat="1" applyFont="1" applyFill="1" applyAlignment="1">
      <alignment horizontal="center" vertical="center" wrapText="1"/>
    </xf>
    <xf numFmtId="3" fontId="21" fillId="4" borderId="0" xfId="1" applyNumberFormat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</cellXfs>
  <cellStyles count="10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4 2" xfId="5" xr:uid="{00000000-0005-0000-0000-000005000000}"/>
    <cellStyle name="Normal 4 2 2" xfId="8" xr:uid="{00000000-0005-0000-0000-000006000000}"/>
    <cellStyle name="Normal 4 3" xfId="7" xr:uid="{00000000-0005-0000-0000-000007000000}"/>
    <cellStyle name="Normal 5" xfId="4" xr:uid="{00000000-0005-0000-0000-000008000000}"/>
    <cellStyle name="Normal 5 2" xfId="6" xr:uid="{00000000-0005-0000-0000-000009000000}"/>
    <cellStyle name="Normal 6" xfId="9" xr:uid="{29B1BDCE-1176-4732-8D5D-61943C9FE1D8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4" formatCode="&quot;₡&quot;#,##0.00_);\(&quot;₡&quot;#,##0.00\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4" formatCode="&quot;₡&quot;#,##0.00_);\(&quot;₡&quot;#,##0.00\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4" formatCode="&quot;₡&quot;#,##0.00_);\(&quot;₡&quot;#,##0.00\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4" formatCode="&quot;₡&quot;#,##0.00_);\(&quot;₡&quot;#,##0.00\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numFmt numFmtId="168" formatCode="&quot;₡&quot;#,##0.00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numFmt numFmtId="168" formatCode="&quot;₡&quot;#,##0.00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numFmt numFmtId="168" formatCode="&quot;₡&quot;#,##0.00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numFmt numFmtId="168" formatCode="&quot;₡&quot;#,##0.00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numFmt numFmtId="168" formatCode="&quot;₡&quot;#,##0.00"/>
      <fill>
        <patternFill patternType="solid">
          <fgColor indexed="64"/>
          <bgColor theme="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numFmt numFmtId="34" formatCode="_-&quot;₡&quot;* #,##0.00_-;\-&quot;₡&quot;* #,##0.00_-;_-&quot;₡&quot;* &quot;-&quot;??_-;_-@_-"/>
      <fill>
        <patternFill patternType="solid">
          <fgColor indexed="64"/>
          <bgColor theme="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numFmt numFmtId="34" formatCode="_-&quot;₡&quot;* #,##0.00_-;\-&quot;₡&quot;* #,##0.00_-;_-&quot;₡&quot;* &quot;-&quot;??_-;_-@_-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numFmt numFmtId="34" formatCode="_-&quot;₡&quot;* #,##0.00_-;\-&quot;₡&quot;* #,##0.00_-;_-&quot;₡&quot;* &quot;-&quot;??_-;_-@_-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numFmt numFmtId="34" formatCode="_-&quot;₡&quot;* #,##0.00_-;\-&quot;₡&quot;* #,##0.00_-;_-&quot;₡&quot;* &quot;-&quot;??_-;_-@_-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doubleAccounting"/>
        <vertAlign val="baseline"/>
        <sz val="12"/>
        <color auto="1"/>
        <name val="Times New Roman"/>
        <family val="1"/>
        <scheme val="none"/>
      </font>
      <fill>
        <patternFill patternType="solid">
          <fgColor rgb="FF000000"/>
          <bgColor rgb="FF33996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  <color rgb="FFCCFFFF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EAE823-3245-4B68-9507-AECD79F1FEC4}" name="Tabla16" displayName="Tabla16" ref="A3:I69" totalsRowCount="1" headerRowDxfId="36" dataDxfId="35" totalsRowDxfId="34" headerRowCellStyle="Normal 2">
  <autoFilter ref="A3:I68" xr:uid="{00000000-0009-0000-0100-000001000000}"/>
  <tableColumns count="9">
    <tableColumn id="1" xr3:uid="{91402830-1AF1-4A75-A4DD-0AF9B16E0E8B}" name="# DE GASTO DE VIÁTICOS" totalsRowLabel="  Total  " dataDxfId="33" totalsRowDxfId="32"/>
    <tableColumn id="2" xr3:uid="{74DF7507-3F09-4278-8C79-FF09AA660469}" name="# GASTO DE TRANS." dataDxfId="31" totalsRowDxfId="30"/>
    <tableColumn id="5" xr3:uid="{E680666E-6394-4CA1-85CD-F28213316CE1}" name="FECHA" dataDxfId="29" totalsRowDxfId="28"/>
    <tableColumn id="6" xr3:uid="{BA5FE649-5BB1-45AF-9A87-7157FD765D4D}" name="FUNCIONARIO" dataDxfId="27" totalsRowDxfId="26"/>
    <tableColumn id="7" xr3:uid="{F4224AD4-F2A1-4EDB-88C2-D8351CF6C73D}" name="MONTO POR GASTO EN LA 10502" totalsRowFunction="sum" dataDxfId="25" totalsRowDxfId="24"/>
    <tableColumn id="8" xr3:uid="{25A3F920-2471-43E5-949B-CBA79C10C9E3}" name="MONTO POR GASTO EN LA  10501" totalsRowFunction="sum" dataDxfId="23" totalsRowDxfId="22"/>
    <tableColumn id="3" xr3:uid="{5A86E6F2-0224-4F84-80F4-E5F9EFBD1B6A}" name="LUGAR A VISITAR" dataDxfId="21" totalsRowDxfId="20"/>
    <tableColumn id="4" xr3:uid="{FA5DC13B-C8B2-466B-9587-CD04308C432F}" name="FECHA DE INICIO DEL VIAJE" dataDxfId="19" totalsRowDxfId="18"/>
    <tableColumn id="11" xr3:uid="{ADF90166-EABB-4A8A-8D60-A0CB8C5BBD76}" name="FECHA FIN DEL VIAJE" dataDxfId="17" totalsRowDxfId="16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D4:F9" totalsRowShown="0" headerRowDxfId="15" dataDxfId="13" headerRowBorderDxfId="14" tableBorderDxfId="12" totalsRowBorderDxfId="11">
  <autoFilter ref="D4:F9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200-000001000000}" name="COMPONENTES SALARIALES" dataDxfId="10"/>
    <tableColumn id="2" xr3:uid="{00000000-0010-0000-0200-000002000000}" name="MONTO MENSUAL" dataDxfId="9"/>
    <tableColumn id="3" xr3:uid="{00000000-0010-0000-0200-000003000000}" name="MONTO ANUAL" dataDxfId="8">
      <calculatedColumnFormula>Tabla2[[#This Row],[MONTO MENSUAL]]*12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24" displayName="Tabla24" ref="D12:F17" totalsRowShown="0" headerRowDxfId="7" dataDxfId="5" headerRowBorderDxfId="6" tableBorderDxfId="4" totalsRowBorderDxfId="3">
  <autoFilter ref="D12:F17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300-000001000000}" name="COMPONENTES SALARIALES" dataDxfId="2"/>
    <tableColumn id="2" xr3:uid="{00000000-0010-0000-0300-000002000000}" name="MONTO MENSUAL" dataDxfId="1"/>
    <tableColumn id="3" xr3:uid="{00000000-0010-0000-0300-000003000000}" name="MONTO PARA LOS MESES DE NOVIEMBRE Y DICIEMBRE 2021" dataDxfId="0">
      <calculatedColumnFormula>Tabla24[[#This Row],[MONTO MENSUAL]]*2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Dashboard Comerci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519F"/>
      </a:accent1>
      <a:accent2>
        <a:srgbClr val="339966"/>
      </a:accent2>
      <a:accent3>
        <a:srgbClr val="FFC409"/>
      </a:accent3>
      <a:accent4>
        <a:srgbClr val="C00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9BCB-2D0F-4AE5-A435-C724E22A972C}">
  <sheetPr>
    <pageSetUpPr fitToPage="1"/>
  </sheetPr>
  <dimension ref="A1:K157"/>
  <sheetViews>
    <sheetView tabSelected="1" zoomScale="90" zoomScaleNormal="90" workbookViewId="0">
      <pane ySplit="3" topLeftCell="A4" activePane="bottomLeft" state="frozen"/>
      <selection pane="bottomLeft" activeCell="D7" sqref="D7"/>
    </sheetView>
  </sheetViews>
  <sheetFormatPr baseColWidth="10" defaultColWidth="11.44140625" defaultRowHeight="19.2" customHeight="1" x14ac:dyDescent="0.25"/>
  <cols>
    <col min="1" max="1" width="17.5546875" style="41" customWidth="1"/>
    <col min="2" max="2" width="14.33203125" style="33" customWidth="1"/>
    <col min="3" max="3" width="15.6640625" style="1" customWidth="1"/>
    <col min="4" max="4" width="46.33203125" style="2" customWidth="1"/>
    <col min="5" max="5" width="16.5546875" style="30" customWidth="1"/>
    <col min="6" max="6" width="20" style="28" customWidth="1"/>
    <col min="7" max="7" width="45.44140625" style="42" customWidth="1"/>
    <col min="8" max="8" width="14.44140625" style="45" customWidth="1"/>
    <col min="9" max="9" width="13.88671875" style="45" customWidth="1"/>
    <col min="10" max="10" width="15.6640625" style="2" hidden="1" customWidth="1"/>
    <col min="11" max="11" width="44.88671875" style="2" customWidth="1"/>
    <col min="12" max="16384" width="11.44140625" style="2"/>
  </cols>
  <sheetData>
    <row r="1" spans="1:10" s="57" customFormat="1" ht="19.2" customHeight="1" x14ac:dyDescent="0.25">
      <c r="A1" s="63" t="s">
        <v>149</v>
      </c>
      <c r="B1" s="63"/>
      <c r="C1" s="63"/>
      <c r="D1" s="63"/>
      <c r="E1" s="63"/>
      <c r="F1" s="63"/>
      <c r="G1" s="63"/>
      <c r="H1" s="63"/>
      <c r="I1" s="63"/>
    </row>
    <row r="2" spans="1:10" s="57" customFormat="1" ht="48" customHeight="1" x14ac:dyDescent="0.25">
      <c r="A2" s="64" t="s">
        <v>128</v>
      </c>
      <c r="B2" s="64"/>
      <c r="C2" s="64"/>
      <c r="D2" s="64"/>
      <c r="E2" s="64"/>
      <c r="F2" s="64"/>
      <c r="G2" s="64"/>
      <c r="H2" s="64"/>
      <c r="I2" s="64"/>
    </row>
    <row r="3" spans="1:10" s="33" customFormat="1" ht="70.8" customHeight="1" x14ac:dyDescent="0.25">
      <c r="A3" s="58" t="s">
        <v>142</v>
      </c>
      <c r="B3" s="59" t="s">
        <v>143</v>
      </c>
      <c r="C3" s="59" t="s">
        <v>0</v>
      </c>
      <c r="D3" s="59" t="s">
        <v>1</v>
      </c>
      <c r="E3" s="60" t="s">
        <v>147</v>
      </c>
      <c r="F3" s="61" t="s">
        <v>148</v>
      </c>
      <c r="G3" s="61" t="s">
        <v>23</v>
      </c>
      <c r="H3" s="62" t="s">
        <v>126</v>
      </c>
      <c r="I3" s="62" t="s">
        <v>127</v>
      </c>
    </row>
    <row r="4" spans="1:10" ht="29.4" customHeight="1" x14ac:dyDescent="0.25">
      <c r="A4" s="34">
        <v>1</v>
      </c>
      <c r="B4" s="37"/>
      <c r="C4" s="35">
        <v>46037</v>
      </c>
      <c r="D4" s="4" t="s">
        <v>125</v>
      </c>
      <c r="E4" s="31">
        <v>9800</v>
      </c>
      <c r="F4" s="36">
        <v>0</v>
      </c>
      <c r="G4" s="43" t="s">
        <v>112</v>
      </c>
      <c r="H4" s="46">
        <v>46035</v>
      </c>
      <c r="I4" s="46">
        <v>46035</v>
      </c>
      <c r="J4" s="2" t="s">
        <v>11</v>
      </c>
    </row>
    <row r="5" spans="1:10" ht="29.4" customHeight="1" x14ac:dyDescent="0.25">
      <c r="A5" s="34">
        <v>2</v>
      </c>
      <c r="B5" s="37"/>
      <c r="C5" s="35">
        <v>46037</v>
      </c>
      <c r="D5" s="4" t="s">
        <v>125</v>
      </c>
      <c r="E5" s="31">
        <v>9800</v>
      </c>
      <c r="F5" s="36">
        <v>0</v>
      </c>
      <c r="G5" s="43" t="s">
        <v>129</v>
      </c>
      <c r="H5" s="46">
        <v>46036</v>
      </c>
      <c r="I5" s="46">
        <v>46036</v>
      </c>
      <c r="J5" s="2" t="s">
        <v>123</v>
      </c>
    </row>
    <row r="6" spans="1:10" ht="29.4" customHeight="1" x14ac:dyDescent="0.25">
      <c r="A6" s="34">
        <v>3</v>
      </c>
      <c r="B6" s="37"/>
      <c r="C6" s="35">
        <v>46037</v>
      </c>
      <c r="D6" s="4" t="s">
        <v>125</v>
      </c>
      <c r="E6" s="31">
        <v>9800</v>
      </c>
      <c r="F6" s="36">
        <v>0</v>
      </c>
      <c r="G6" s="43" t="s">
        <v>130</v>
      </c>
      <c r="H6" s="46">
        <v>46037</v>
      </c>
      <c r="I6" s="46">
        <v>46037</v>
      </c>
      <c r="J6" s="2" t="s">
        <v>22</v>
      </c>
    </row>
    <row r="7" spans="1:10" ht="29.4" customHeight="1" x14ac:dyDescent="0.25">
      <c r="A7" s="34">
        <v>4</v>
      </c>
      <c r="B7" s="37"/>
      <c r="C7" s="35">
        <v>46044</v>
      </c>
      <c r="D7" s="4" t="s">
        <v>131</v>
      </c>
      <c r="E7" s="31">
        <v>63000</v>
      </c>
      <c r="F7" s="36">
        <v>0</v>
      </c>
      <c r="G7" s="43" t="s">
        <v>122</v>
      </c>
      <c r="H7" s="46">
        <v>46041</v>
      </c>
      <c r="I7" s="46">
        <v>46043</v>
      </c>
      <c r="J7" s="2" t="s">
        <v>21</v>
      </c>
    </row>
    <row r="8" spans="1:10" ht="29.4" customHeight="1" x14ac:dyDescent="0.25">
      <c r="A8" s="34">
        <v>5</v>
      </c>
      <c r="B8" s="37"/>
      <c r="C8" s="35">
        <v>46044</v>
      </c>
      <c r="D8" s="4" t="s">
        <v>132</v>
      </c>
      <c r="E8" s="31">
        <v>63000</v>
      </c>
      <c r="F8" s="36">
        <v>0</v>
      </c>
      <c r="G8" s="43" t="s">
        <v>122</v>
      </c>
      <c r="H8" s="46">
        <v>46041</v>
      </c>
      <c r="I8" s="46">
        <v>46043</v>
      </c>
      <c r="J8" s="2" t="s">
        <v>20</v>
      </c>
    </row>
    <row r="9" spans="1:10" ht="29.4" customHeight="1" x14ac:dyDescent="0.25">
      <c r="A9" s="34">
        <v>6</v>
      </c>
      <c r="B9" s="37"/>
      <c r="C9" s="35">
        <v>46044</v>
      </c>
      <c r="D9" s="4" t="s">
        <v>133</v>
      </c>
      <c r="E9" s="31">
        <v>63000</v>
      </c>
      <c r="F9" s="36">
        <v>0</v>
      </c>
      <c r="G9" s="43" t="s">
        <v>122</v>
      </c>
      <c r="H9" s="46">
        <v>46041</v>
      </c>
      <c r="I9" s="46">
        <v>46043</v>
      </c>
      <c r="J9" s="2" t="s">
        <v>19</v>
      </c>
    </row>
    <row r="10" spans="1:10" ht="29.4" customHeight="1" x14ac:dyDescent="0.25">
      <c r="A10" s="34">
        <v>7</v>
      </c>
      <c r="B10" s="37"/>
      <c r="C10" s="35">
        <v>46044</v>
      </c>
      <c r="D10" s="4" t="s">
        <v>134</v>
      </c>
      <c r="E10" s="31">
        <v>9800</v>
      </c>
      <c r="F10" s="36">
        <v>0</v>
      </c>
      <c r="G10" s="43" t="s">
        <v>130</v>
      </c>
      <c r="H10" s="46">
        <v>46042</v>
      </c>
      <c r="I10" s="46">
        <v>46042</v>
      </c>
    </row>
    <row r="11" spans="1:10" ht="29.4" customHeight="1" x14ac:dyDescent="0.25">
      <c r="A11" s="34">
        <v>8</v>
      </c>
      <c r="B11" s="37"/>
      <c r="C11" s="35">
        <v>46043</v>
      </c>
      <c r="D11" s="4" t="s">
        <v>125</v>
      </c>
      <c r="E11" s="31">
        <v>9800</v>
      </c>
      <c r="F11" s="36">
        <v>0</v>
      </c>
      <c r="G11" s="43" t="s">
        <v>130</v>
      </c>
      <c r="H11" s="46">
        <v>46042</v>
      </c>
      <c r="I11" s="46">
        <v>46042</v>
      </c>
    </row>
    <row r="12" spans="1:10" ht="29.4" customHeight="1" x14ac:dyDescent="0.25">
      <c r="A12" s="34">
        <v>9</v>
      </c>
      <c r="B12" s="37">
        <v>1</v>
      </c>
      <c r="C12" s="35">
        <v>46043</v>
      </c>
      <c r="D12" s="4" t="s">
        <v>125</v>
      </c>
      <c r="E12" s="31">
        <v>4200</v>
      </c>
      <c r="F12" s="36">
        <v>2100</v>
      </c>
      <c r="G12" s="43" t="s">
        <v>135</v>
      </c>
      <c r="H12" s="46">
        <v>46043</v>
      </c>
      <c r="I12" s="46">
        <v>46043</v>
      </c>
    </row>
    <row r="13" spans="1:10" ht="29.4" customHeight="1" x14ac:dyDescent="0.25">
      <c r="A13" s="34">
        <v>10</v>
      </c>
      <c r="B13" s="37"/>
      <c r="C13" s="35">
        <v>46044</v>
      </c>
      <c r="D13" s="4" t="s">
        <v>136</v>
      </c>
      <c r="E13" s="31">
        <v>50600</v>
      </c>
      <c r="F13" s="36">
        <v>0</v>
      </c>
      <c r="G13" s="43" t="s">
        <v>137</v>
      </c>
      <c r="H13" s="46">
        <v>46043</v>
      </c>
      <c r="I13" s="46">
        <v>46044</v>
      </c>
    </row>
    <row r="14" spans="1:10" ht="29.4" customHeight="1" x14ac:dyDescent="0.25">
      <c r="A14" s="34">
        <v>11</v>
      </c>
      <c r="B14" s="37"/>
      <c r="C14" s="35">
        <v>46043</v>
      </c>
      <c r="D14" s="4" t="s">
        <v>138</v>
      </c>
      <c r="E14" s="31">
        <v>63000</v>
      </c>
      <c r="F14" s="36">
        <v>0</v>
      </c>
      <c r="G14" s="43" t="s">
        <v>122</v>
      </c>
      <c r="H14" s="46">
        <v>46041</v>
      </c>
      <c r="I14" s="46">
        <v>46043</v>
      </c>
    </row>
    <row r="15" spans="1:10" ht="29.4" customHeight="1" x14ac:dyDescent="0.25">
      <c r="A15" s="34">
        <v>12</v>
      </c>
      <c r="B15" s="37"/>
      <c r="C15" s="35">
        <v>46048</v>
      </c>
      <c r="D15" s="4" t="s">
        <v>125</v>
      </c>
      <c r="E15" s="31">
        <v>46400</v>
      </c>
      <c r="F15" s="36">
        <v>0</v>
      </c>
      <c r="G15" s="43" t="s">
        <v>112</v>
      </c>
      <c r="H15" s="46">
        <v>46044</v>
      </c>
      <c r="I15" s="46">
        <v>46045</v>
      </c>
    </row>
    <row r="16" spans="1:10" ht="29.4" customHeight="1" x14ac:dyDescent="0.25">
      <c r="A16" s="34"/>
      <c r="B16" s="37">
        <v>2</v>
      </c>
      <c r="C16" s="35">
        <v>46048</v>
      </c>
      <c r="D16" s="4" t="s">
        <v>139</v>
      </c>
      <c r="E16" s="31">
        <v>4865</v>
      </c>
      <c r="F16" s="36">
        <v>0</v>
      </c>
      <c r="G16" s="43" t="s">
        <v>140</v>
      </c>
      <c r="H16" s="46">
        <v>46042</v>
      </c>
      <c r="I16" s="46">
        <v>46042</v>
      </c>
    </row>
    <row r="17" spans="1:9" ht="29.4" customHeight="1" x14ac:dyDescent="0.25">
      <c r="A17" s="34">
        <v>13</v>
      </c>
      <c r="B17" s="37"/>
      <c r="C17" s="35">
        <v>46050</v>
      </c>
      <c r="D17" s="4" t="s">
        <v>141</v>
      </c>
      <c r="E17" s="31">
        <v>50600</v>
      </c>
      <c r="F17" s="36">
        <v>0</v>
      </c>
      <c r="G17" s="43" t="s">
        <v>112</v>
      </c>
      <c r="H17" s="46">
        <v>46046</v>
      </c>
      <c r="I17" s="46">
        <v>46047</v>
      </c>
    </row>
    <row r="18" spans="1:9" ht="29.4" customHeight="1" x14ac:dyDescent="0.25">
      <c r="A18" s="34">
        <v>14</v>
      </c>
      <c r="B18" s="37"/>
      <c r="C18" s="35">
        <v>46049</v>
      </c>
      <c r="D18" s="4" t="s">
        <v>144</v>
      </c>
      <c r="E18" s="31">
        <v>46400</v>
      </c>
      <c r="F18" s="36">
        <v>0</v>
      </c>
      <c r="G18" s="43" t="s">
        <v>112</v>
      </c>
      <c r="H18" s="46">
        <v>46044</v>
      </c>
      <c r="I18" s="46">
        <v>46045</v>
      </c>
    </row>
    <row r="19" spans="1:9" ht="29.4" customHeight="1" x14ac:dyDescent="0.25">
      <c r="A19" s="34">
        <v>15</v>
      </c>
      <c r="B19" s="37"/>
      <c r="C19" s="35">
        <v>46049</v>
      </c>
      <c r="D19" s="4" t="s">
        <v>145</v>
      </c>
      <c r="E19" s="31">
        <v>46400</v>
      </c>
      <c r="F19" s="36">
        <v>0</v>
      </c>
      <c r="G19" s="43" t="s">
        <v>112</v>
      </c>
      <c r="H19" s="46">
        <v>46044</v>
      </c>
      <c r="I19" s="46">
        <v>46045</v>
      </c>
    </row>
    <row r="20" spans="1:9" ht="29.4" customHeight="1" x14ac:dyDescent="0.25">
      <c r="A20" s="34">
        <v>16</v>
      </c>
      <c r="B20" s="37"/>
      <c r="C20" s="35">
        <v>46048</v>
      </c>
      <c r="D20" s="4" t="s">
        <v>146</v>
      </c>
      <c r="E20" s="31">
        <v>50600</v>
      </c>
      <c r="F20" s="36">
        <v>0</v>
      </c>
      <c r="G20" s="43" t="s">
        <v>112</v>
      </c>
      <c r="H20" s="46">
        <v>46046</v>
      </c>
      <c r="I20" s="46">
        <v>46047</v>
      </c>
    </row>
    <row r="21" spans="1:9" ht="29.4" customHeight="1" x14ac:dyDescent="0.25">
      <c r="A21" s="34">
        <v>17</v>
      </c>
      <c r="B21" s="37"/>
      <c r="C21" s="35">
        <v>46050</v>
      </c>
      <c r="D21" s="4" t="s">
        <v>136</v>
      </c>
      <c r="E21" s="31">
        <v>9800</v>
      </c>
      <c r="F21" s="36">
        <v>0</v>
      </c>
      <c r="G21" s="43" t="s">
        <v>111</v>
      </c>
      <c r="H21" s="46">
        <v>46050</v>
      </c>
      <c r="I21" s="46">
        <v>46050</v>
      </c>
    </row>
    <row r="22" spans="1:9" ht="29.4" customHeight="1" x14ac:dyDescent="0.25">
      <c r="A22" s="34">
        <v>18</v>
      </c>
      <c r="B22" s="37"/>
      <c r="C22" s="35">
        <v>46052</v>
      </c>
      <c r="D22" s="4" t="s">
        <v>138</v>
      </c>
      <c r="E22" s="31">
        <v>9800</v>
      </c>
      <c r="F22" s="36">
        <v>0</v>
      </c>
      <c r="G22" s="43" t="s">
        <v>110</v>
      </c>
      <c r="H22" s="46">
        <v>46052</v>
      </c>
      <c r="I22" s="46">
        <v>46052</v>
      </c>
    </row>
    <row r="23" spans="1:9" ht="29.4" customHeight="1" x14ac:dyDescent="0.25">
      <c r="A23" s="34">
        <v>19</v>
      </c>
      <c r="B23" s="37"/>
      <c r="C23" s="35">
        <v>46055</v>
      </c>
      <c r="D23" s="4" t="s">
        <v>125</v>
      </c>
      <c r="E23" s="31">
        <v>9800</v>
      </c>
      <c r="F23" s="36">
        <v>0</v>
      </c>
      <c r="G23" s="43" t="s">
        <v>110</v>
      </c>
      <c r="H23" s="46">
        <v>46052</v>
      </c>
      <c r="I23" s="46">
        <v>46052</v>
      </c>
    </row>
    <row r="24" spans="1:9" ht="29.4" customHeight="1" x14ac:dyDescent="0.25">
      <c r="A24" s="34">
        <v>20</v>
      </c>
      <c r="B24" s="37"/>
      <c r="C24" s="35">
        <v>46056</v>
      </c>
      <c r="D24" s="4" t="s">
        <v>150</v>
      </c>
      <c r="E24" s="31">
        <v>5600</v>
      </c>
      <c r="F24" s="36">
        <v>0</v>
      </c>
      <c r="G24" s="43" t="s">
        <v>135</v>
      </c>
      <c r="H24" s="46">
        <v>46054</v>
      </c>
      <c r="I24" s="46">
        <v>46054</v>
      </c>
    </row>
    <row r="25" spans="1:9" ht="29.4" customHeight="1" x14ac:dyDescent="0.25">
      <c r="A25" s="34">
        <v>21</v>
      </c>
      <c r="B25" s="37"/>
      <c r="C25" s="35">
        <v>46056</v>
      </c>
      <c r="D25" s="4" t="s">
        <v>151</v>
      </c>
      <c r="E25" s="31">
        <v>5600</v>
      </c>
      <c r="F25" s="36">
        <v>0</v>
      </c>
      <c r="G25" s="43" t="s">
        <v>135</v>
      </c>
      <c r="H25" s="46">
        <v>46054</v>
      </c>
      <c r="I25" s="46">
        <v>46054</v>
      </c>
    </row>
    <row r="26" spans="1:9" ht="29.4" customHeight="1" x14ac:dyDescent="0.25">
      <c r="A26" s="34">
        <v>22</v>
      </c>
      <c r="B26" s="37"/>
      <c r="C26" s="35">
        <v>46058</v>
      </c>
      <c r="D26" s="4" t="s">
        <v>125</v>
      </c>
      <c r="E26" s="31">
        <v>50600</v>
      </c>
      <c r="F26" s="36">
        <v>0</v>
      </c>
      <c r="G26" s="43" t="s">
        <v>137</v>
      </c>
      <c r="H26" s="46">
        <v>46057</v>
      </c>
      <c r="I26" s="46">
        <v>46058</v>
      </c>
    </row>
    <row r="27" spans="1:9" ht="29.4" customHeight="1" x14ac:dyDescent="0.25">
      <c r="A27" s="34">
        <v>23</v>
      </c>
      <c r="B27" s="37"/>
      <c r="C27" s="35">
        <v>46058</v>
      </c>
      <c r="D27" s="4" t="s">
        <v>152</v>
      </c>
      <c r="E27" s="31">
        <v>37100</v>
      </c>
      <c r="F27" s="36">
        <v>0</v>
      </c>
      <c r="G27" s="43" t="s">
        <v>153</v>
      </c>
      <c r="H27" s="46">
        <v>46056</v>
      </c>
      <c r="I27" s="46">
        <v>46057</v>
      </c>
    </row>
    <row r="28" spans="1:9" ht="29.4" customHeight="1" x14ac:dyDescent="0.25">
      <c r="A28" s="34">
        <v>24</v>
      </c>
      <c r="B28" s="37"/>
      <c r="C28" s="35">
        <v>46058</v>
      </c>
      <c r="D28" s="4" t="s">
        <v>154</v>
      </c>
      <c r="E28" s="31">
        <v>50600</v>
      </c>
      <c r="F28" s="36">
        <v>0</v>
      </c>
      <c r="G28" s="43" t="s">
        <v>137</v>
      </c>
      <c r="H28" s="46">
        <v>46057</v>
      </c>
      <c r="I28" s="46">
        <v>46058</v>
      </c>
    </row>
    <row r="29" spans="1:9" ht="29.4" customHeight="1" x14ac:dyDescent="0.25">
      <c r="A29" s="34">
        <v>25</v>
      </c>
      <c r="B29" s="37"/>
      <c r="C29" s="35">
        <v>46058</v>
      </c>
      <c r="D29" s="4" t="s">
        <v>155</v>
      </c>
      <c r="E29" s="31">
        <v>50600</v>
      </c>
      <c r="F29" s="36">
        <v>0</v>
      </c>
      <c r="G29" s="43" t="s">
        <v>137</v>
      </c>
      <c r="H29" s="46">
        <v>46057</v>
      </c>
      <c r="I29" s="46">
        <v>46058</v>
      </c>
    </row>
    <row r="30" spans="1:9" ht="29.4" customHeight="1" x14ac:dyDescent="0.25">
      <c r="A30" s="34"/>
      <c r="B30" s="37">
        <v>3</v>
      </c>
      <c r="C30" s="35">
        <v>46055</v>
      </c>
      <c r="D30" s="4" t="s">
        <v>139</v>
      </c>
      <c r="E30" s="31">
        <v>7150</v>
      </c>
      <c r="F30" s="36">
        <v>0</v>
      </c>
      <c r="G30" s="43" t="s">
        <v>156</v>
      </c>
      <c r="H30" s="46">
        <v>46055</v>
      </c>
      <c r="I30" s="46">
        <v>46055</v>
      </c>
    </row>
    <row r="31" spans="1:9" ht="29.4" customHeight="1" x14ac:dyDescent="0.25">
      <c r="A31" s="34">
        <v>26</v>
      </c>
      <c r="B31" s="37">
        <v>4</v>
      </c>
      <c r="C31" s="35">
        <v>46062</v>
      </c>
      <c r="D31" s="4" t="s">
        <v>157</v>
      </c>
      <c r="E31" s="31">
        <v>11200</v>
      </c>
      <c r="F31" s="36">
        <v>16825</v>
      </c>
      <c r="G31" s="43" t="s">
        <v>158</v>
      </c>
      <c r="H31" s="46">
        <v>46051</v>
      </c>
      <c r="I31" s="46">
        <v>46051</v>
      </c>
    </row>
    <row r="32" spans="1:9" ht="29.4" customHeight="1" x14ac:dyDescent="0.25">
      <c r="A32" s="34">
        <v>27</v>
      </c>
      <c r="B32" s="37"/>
      <c r="C32" s="35">
        <v>46062</v>
      </c>
      <c r="D32" s="4" t="s">
        <v>159</v>
      </c>
      <c r="E32" s="31">
        <v>9800</v>
      </c>
      <c r="F32" s="36">
        <v>0</v>
      </c>
      <c r="G32" s="43" t="s">
        <v>160</v>
      </c>
      <c r="H32" s="46">
        <v>46059</v>
      </c>
      <c r="I32" s="46">
        <v>46059</v>
      </c>
    </row>
    <row r="33" spans="1:9" ht="29.4" customHeight="1" x14ac:dyDescent="0.25">
      <c r="A33" s="34">
        <v>28</v>
      </c>
      <c r="B33" s="37"/>
      <c r="C33" s="35">
        <v>46057</v>
      </c>
      <c r="D33" s="4" t="s">
        <v>138</v>
      </c>
      <c r="E33" s="31">
        <v>37100</v>
      </c>
      <c r="F33" s="36">
        <v>0</v>
      </c>
      <c r="G33" s="43" t="s">
        <v>153</v>
      </c>
      <c r="H33" s="46">
        <v>46056</v>
      </c>
      <c r="I33" s="46">
        <v>46057</v>
      </c>
    </row>
    <row r="34" spans="1:9" ht="29.4" customHeight="1" x14ac:dyDescent="0.25">
      <c r="A34" s="34">
        <v>29</v>
      </c>
      <c r="B34" s="37"/>
      <c r="C34" s="35">
        <v>46058</v>
      </c>
      <c r="D34" s="4" t="s">
        <v>133</v>
      </c>
      <c r="E34" s="31">
        <v>37100</v>
      </c>
      <c r="F34" s="36">
        <v>0</v>
      </c>
      <c r="G34" s="43" t="s">
        <v>153</v>
      </c>
      <c r="H34" s="46">
        <v>46056</v>
      </c>
      <c r="I34" s="46">
        <v>46057</v>
      </c>
    </row>
    <row r="35" spans="1:9" ht="19.2" customHeight="1" x14ac:dyDescent="0.25">
      <c r="A35" s="34">
        <v>30</v>
      </c>
      <c r="B35" s="37"/>
      <c r="C35" s="35">
        <v>46065</v>
      </c>
      <c r="D35" s="4" t="s">
        <v>133</v>
      </c>
      <c r="E35" s="31">
        <v>41300</v>
      </c>
      <c r="F35" s="36">
        <v>0</v>
      </c>
      <c r="G35" s="43" t="s">
        <v>120</v>
      </c>
      <c r="H35" s="46">
        <v>46063</v>
      </c>
      <c r="I35" s="46">
        <v>46064</v>
      </c>
    </row>
    <row r="36" spans="1:9" ht="29.4" customHeight="1" x14ac:dyDescent="0.25">
      <c r="A36" s="34">
        <v>31</v>
      </c>
      <c r="B36" s="37"/>
      <c r="C36" s="35">
        <v>46057</v>
      </c>
      <c r="D36" s="4" t="s">
        <v>138</v>
      </c>
      <c r="E36" s="31">
        <v>11200</v>
      </c>
      <c r="F36" s="36">
        <v>0</v>
      </c>
      <c r="G36" s="43" t="s">
        <v>110</v>
      </c>
      <c r="H36" s="46">
        <v>46055</v>
      </c>
      <c r="I36" s="46">
        <v>46055</v>
      </c>
    </row>
    <row r="37" spans="1:9" ht="29.4" customHeight="1" x14ac:dyDescent="0.25">
      <c r="A37" s="34">
        <v>32</v>
      </c>
      <c r="B37" s="37"/>
      <c r="C37" s="35">
        <v>46065</v>
      </c>
      <c r="D37" s="4" t="s">
        <v>138</v>
      </c>
      <c r="E37" s="31">
        <v>9800</v>
      </c>
      <c r="F37" s="36">
        <v>0</v>
      </c>
      <c r="G37" s="43" t="s">
        <v>135</v>
      </c>
      <c r="H37" s="46">
        <v>46064</v>
      </c>
      <c r="I37" s="46">
        <v>46064</v>
      </c>
    </row>
    <row r="38" spans="1:9" ht="29.4" customHeight="1" x14ac:dyDescent="0.25">
      <c r="A38" s="34">
        <v>33</v>
      </c>
      <c r="B38" s="37"/>
      <c r="C38" s="35">
        <v>46069</v>
      </c>
      <c r="D38" s="4" t="s">
        <v>138</v>
      </c>
      <c r="E38" s="31">
        <v>9800</v>
      </c>
      <c r="F38" s="36">
        <v>0</v>
      </c>
      <c r="G38" s="43" t="s">
        <v>112</v>
      </c>
      <c r="H38" s="46">
        <v>46066</v>
      </c>
      <c r="I38" s="46">
        <v>46066</v>
      </c>
    </row>
    <row r="39" spans="1:9" ht="29.4" customHeight="1" x14ac:dyDescent="0.25">
      <c r="A39" s="34">
        <v>34</v>
      </c>
      <c r="B39" s="37"/>
      <c r="C39" s="35">
        <v>46069</v>
      </c>
      <c r="D39" s="4" t="s">
        <v>134</v>
      </c>
      <c r="E39" s="31">
        <v>9800</v>
      </c>
      <c r="F39" s="36">
        <v>0</v>
      </c>
      <c r="G39" s="43" t="s">
        <v>160</v>
      </c>
      <c r="H39" s="46">
        <v>46064</v>
      </c>
      <c r="I39" s="46">
        <v>46064</v>
      </c>
    </row>
    <row r="40" spans="1:9" ht="29.4" customHeight="1" x14ac:dyDescent="0.25">
      <c r="A40" s="34">
        <v>35</v>
      </c>
      <c r="B40" s="37"/>
      <c r="C40" s="35">
        <v>46069</v>
      </c>
      <c r="D40" s="4" t="s">
        <v>161</v>
      </c>
      <c r="E40" s="31">
        <v>9800</v>
      </c>
      <c r="F40" s="36">
        <v>0</v>
      </c>
      <c r="G40" s="43" t="s">
        <v>160</v>
      </c>
      <c r="H40" s="46">
        <v>46064</v>
      </c>
      <c r="I40" s="46">
        <v>46064</v>
      </c>
    </row>
    <row r="41" spans="1:9" ht="29.4" customHeight="1" x14ac:dyDescent="0.25">
      <c r="A41" s="34">
        <v>36</v>
      </c>
      <c r="B41" s="37"/>
      <c r="C41" s="35">
        <v>46069</v>
      </c>
      <c r="D41" s="4" t="s">
        <v>159</v>
      </c>
      <c r="E41" s="31">
        <v>9800</v>
      </c>
      <c r="F41" s="36">
        <v>0</v>
      </c>
      <c r="G41" s="43" t="s">
        <v>160</v>
      </c>
      <c r="H41" s="46">
        <v>46064</v>
      </c>
      <c r="I41" s="46">
        <v>46064</v>
      </c>
    </row>
    <row r="42" spans="1:9" ht="29.4" customHeight="1" x14ac:dyDescent="0.25">
      <c r="A42" s="34">
        <v>37</v>
      </c>
      <c r="B42" s="37"/>
      <c r="C42" s="35">
        <v>46069</v>
      </c>
      <c r="D42" s="4" t="s">
        <v>159</v>
      </c>
      <c r="E42" s="31">
        <v>50600</v>
      </c>
      <c r="F42" s="36">
        <v>0</v>
      </c>
      <c r="G42" s="43" t="s">
        <v>137</v>
      </c>
      <c r="H42" s="46">
        <v>46065</v>
      </c>
      <c r="I42" s="46">
        <v>46066</v>
      </c>
    </row>
    <row r="43" spans="1:9" ht="29.4" customHeight="1" x14ac:dyDescent="0.25">
      <c r="A43" s="34">
        <v>38</v>
      </c>
      <c r="B43" s="37"/>
      <c r="C43" s="35">
        <v>46069</v>
      </c>
      <c r="D43" s="4" t="s">
        <v>125</v>
      </c>
      <c r="E43" s="31">
        <v>41300</v>
      </c>
      <c r="F43" s="36">
        <v>0</v>
      </c>
      <c r="G43" s="43" t="s">
        <v>120</v>
      </c>
      <c r="H43" s="46">
        <v>46063</v>
      </c>
      <c r="I43" s="46">
        <v>46064</v>
      </c>
    </row>
    <row r="44" spans="1:9" ht="29.4" customHeight="1" x14ac:dyDescent="0.25">
      <c r="A44" s="34">
        <v>39</v>
      </c>
      <c r="B44" s="37"/>
      <c r="C44" s="35">
        <v>46065</v>
      </c>
      <c r="D44" s="4" t="s">
        <v>157</v>
      </c>
      <c r="E44" s="31">
        <v>5600</v>
      </c>
      <c r="F44" s="36">
        <v>0</v>
      </c>
      <c r="G44" s="43" t="s">
        <v>162</v>
      </c>
      <c r="H44" s="46">
        <v>46063</v>
      </c>
      <c r="I44" s="46">
        <v>46063</v>
      </c>
    </row>
    <row r="45" spans="1:9" ht="29.4" customHeight="1" x14ac:dyDescent="0.25">
      <c r="A45" s="34">
        <v>40</v>
      </c>
      <c r="B45" s="37"/>
      <c r="C45" s="35">
        <v>46065</v>
      </c>
      <c r="D45" s="4" t="s">
        <v>131</v>
      </c>
      <c r="E45" s="31">
        <v>41300</v>
      </c>
      <c r="F45" s="36">
        <v>0</v>
      </c>
      <c r="G45" s="43" t="s">
        <v>120</v>
      </c>
      <c r="H45" s="46">
        <v>46063</v>
      </c>
      <c r="I45" s="46">
        <v>46064</v>
      </c>
    </row>
    <row r="46" spans="1:9" ht="29.4" customHeight="1" x14ac:dyDescent="0.25">
      <c r="A46" s="34">
        <v>41</v>
      </c>
      <c r="B46" s="37"/>
      <c r="C46" s="35">
        <v>46368</v>
      </c>
      <c r="D46" s="4" t="s">
        <v>163</v>
      </c>
      <c r="E46" s="31">
        <v>41300</v>
      </c>
      <c r="F46" s="36">
        <v>0</v>
      </c>
      <c r="G46" s="43" t="s">
        <v>120</v>
      </c>
      <c r="H46" s="46">
        <v>46063</v>
      </c>
      <c r="I46" s="46">
        <v>46064</v>
      </c>
    </row>
    <row r="47" spans="1:9" ht="29.4" customHeight="1" x14ac:dyDescent="0.25">
      <c r="A47" s="34">
        <v>42</v>
      </c>
      <c r="B47" s="37"/>
      <c r="C47" s="35">
        <v>46072</v>
      </c>
      <c r="D47" s="4" t="s">
        <v>136</v>
      </c>
      <c r="E47" s="31">
        <v>9800</v>
      </c>
      <c r="F47" s="36">
        <v>0</v>
      </c>
      <c r="G47" s="43" t="s">
        <v>111</v>
      </c>
      <c r="H47" s="46">
        <v>46072</v>
      </c>
      <c r="I47" s="46">
        <v>46072</v>
      </c>
    </row>
    <row r="48" spans="1:9" ht="29.4" customHeight="1" x14ac:dyDescent="0.25">
      <c r="A48" s="34">
        <v>43</v>
      </c>
      <c r="B48" s="37"/>
      <c r="C48" s="35">
        <v>46073</v>
      </c>
      <c r="D48" s="4" t="s">
        <v>164</v>
      </c>
      <c r="E48" s="31">
        <v>50900</v>
      </c>
      <c r="F48" s="36">
        <v>0</v>
      </c>
      <c r="G48" s="43" t="s">
        <v>130</v>
      </c>
      <c r="H48" s="46">
        <v>46070</v>
      </c>
      <c r="I48" s="46">
        <v>46071</v>
      </c>
    </row>
    <row r="49" spans="1:9" ht="29.4" customHeight="1" x14ac:dyDescent="0.25">
      <c r="A49" s="34">
        <v>44</v>
      </c>
      <c r="B49" s="37"/>
      <c r="C49" s="35">
        <v>46072</v>
      </c>
      <c r="D49" s="4" t="s">
        <v>165</v>
      </c>
      <c r="E49" s="31">
        <v>75200</v>
      </c>
      <c r="F49" s="36">
        <v>0</v>
      </c>
      <c r="G49" s="43" t="s">
        <v>130</v>
      </c>
      <c r="H49" s="46">
        <v>46070</v>
      </c>
      <c r="I49" s="46">
        <v>46072</v>
      </c>
    </row>
    <row r="50" spans="1:9" ht="29.4" customHeight="1" x14ac:dyDescent="0.25">
      <c r="A50" s="34">
        <v>45</v>
      </c>
      <c r="B50" s="37"/>
      <c r="C50" s="35">
        <v>46072</v>
      </c>
      <c r="D50" s="4" t="s">
        <v>167</v>
      </c>
      <c r="E50" s="31">
        <v>75200</v>
      </c>
      <c r="F50" s="36">
        <v>0</v>
      </c>
      <c r="G50" s="43" t="s">
        <v>130</v>
      </c>
      <c r="H50" s="46">
        <v>46070</v>
      </c>
      <c r="I50" s="46">
        <v>46072</v>
      </c>
    </row>
    <row r="51" spans="1:9" ht="29.4" customHeight="1" x14ac:dyDescent="0.25">
      <c r="A51" s="34">
        <v>46</v>
      </c>
      <c r="B51" s="37"/>
      <c r="C51" s="35">
        <v>46072</v>
      </c>
      <c r="D51" s="4" t="s">
        <v>166</v>
      </c>
      <c r="E51" s="31">
        <v>75200</v>
      </c>
      <c r="F51" s="36">
        <v>0</v>
      </c>
      <c r="G51" s="43" t="s">
        <v>130</v>
      </c>
      <c r="H51" s="46">
        <v>46070</v>
      </c>
      <c r="I51" s="46">
        <v>46072</v>
      </c>
    </row>
    <row r="52" spans="1:9" ht="29.4" customHeight="1" x14ac:dyDescent="0.25">
      <c r="A52" s="34">
        <v>47</v>
      </c>
      <c r="B52" s="37"/>
      <c r="C52" s="35">
        <v>46072</v>
      </c>
      <c r="D52" s="4" t="s">
        <v>168</v>
      </c>
      <c r="E52" s="31">
        <v>75200</v>
      </c>
      <c r="F52" s="36">
        <v>0</v>
      </c>
      <c r="G52" s="43" t="s">
        <v>130</v>
      </c>
      <c r="H52" s="46">
        <v>46070</v>
      </c>
      <c r="I52" s="46">
        <v>46072</v>
      </c>
    </row>
    <row r="53" spans="1:9" ht="29.4" customHeight="1" x14ac:dyDescent="0.25">
      <c r="A53" s="34">
        <v>48</v>
      </c>
      <c r="B53" s="37"/>
      <c r="C53" s="35">
        <v>46066</v>
      </c>
      <c r="D53" s="4" t="s">
        <v>136</v>
      </c>
      <c r="E53" s="31">
        <v>50600</v>
      </c>
      <c r="F53" s="36">
        <v>0</v>
      </c>
      <c r="G53" s="43" t="s">
        <v>137</v>
      </c>
      <c r="H53" s="46">
        <v>46065</v>
      </c>
      <c r="I53" s="46">
        <v>46066</v>
      </c>
    </row>
    <row r="54" spans="1:9" ht="29.4" customHeight="1" x14ac:dyDescent="0.25">
      <c r="A54" s="34">
        <v>49</v>
      </c>
      <c r="B54" s="37"/>
      <c r="C54" s="35">
        <v>46072</v>
      </c>
      <c r="D54" s="4" t="s">
        <v>138</v>
      </c>
      <c r="E54" s="31">
        <v>75200</v>
      </c>
      <c r="F54" s="36">
        <v>0</v>
      </c>
      <c r="G54" s="43" t="s">
        <v>130</v>
      </c>
      <c r="H54" s="46">
        <v>46070</v>
      </c>
      <c r="I54" s="46">
        <v>46072</v>
      </c>
    </row>
    <row r="55" spans="1:9" ht="29.4" customHeight="1" x14ac:dyDescent="0.25">
      <c r="A55" s="34">
        <v>50</v>
      </c>
      <c r="B55" s="37"/>
      <c r="C55" s="35">
        <v>46073</v>
      </c>
      <c r="D55" s="4" t="s">
        <v>138</v>
      </c>
      <c r="E55" s="31">
        <v>9800</v>
      </c>
      <c r="F55" s="36">
        <v>0</v>
      </c>
      <c r="G55" s="43" t="s">
        <v>129</v>
      </c>
      <c r="H55" s="46">
        <v>46073</v>
      </c>
      <c r="I55" s="46">
        <v>46073</v>
      </c>
    </row>
    <row r="56" spans="1:9" ht="29.4" customHeight="1" x14ac:dyDescent="0.25">
      <c r="A56" s="34">
        <v>51</v>
      </c>
      <c r="B56" s="37"/>
      <c r="C56" s="35">
        <v>46072</v>
      </c>
      <c r="D56" s="4" t="s">
        <v>169</v>
      </c>
      <c r="E56" s="31">
        <v>50900</v>
      </c>
      <c r="F56" s="36">
        <v>0</v>
      </c>
      <c r="G56" s="43" t="s">
        <v>130</v>
      </c>
      <c r="H56" s="46">
        <v>46070</v>
      </c>
      <c r="I56" s="46">
        <v>46071</v>
      </c>
    </row>
    <row r="57" spans="1:9" ht="29.4" customHeight="1" x14ac:dyDescent="0.25">
      <c r="A57" s="34">
        <v>52</v>
      </c>
      <c r="B57" s="37">
        <v>5</v>
      </c>
      <c r="C57" s="35">
        <v>46080</v>
      </c>
      <c r="D57" s="4" t="s">
        <v>170</v>
      </c>
      <c r="E57" s="31">
        <v>50600</v>
      </c>
      <c r="F57" s="36">
        <v>4690</v>
      </c>
      <c r="G57" s="43" t="s">
        <v>137</v>
      </c>
      <c r="H57" s="46">
        <v>46071</v>
      </c>
      <c r="I57" s="46">
        <v>46071</v>
      </c>
    </row>
    <row r="58" spans="1:9" ht="29.4" customHeight="1" x14ac:dyDescent="0.25">
      <c r="A58" s="34">
        <v>53</v>
      </c>
      <c r="B58" s="37"/>
      <c r="C58" s="35">
        <v>46079</v>
      </c>
      <c r="D58" s="4" t="s">
        <v>150</v>
      </c>
      <c r="E58" s="31">
        <v>132200</v>
      </c>
      <c r="F58" s="36">
        <v>0</v>
      </c>
      <c r="G58" s="43" t="s">
        <v>137</v>
      </c>
      <c r="H58" s="46">
        <v>46071</v>
      </c>
      <c r="I58" s="46">
        <v>46071</v>
      </c>
    </row>
    <row r="59" spans="1:9" ht="29.4" customHeight="1" x14ac:dyDescent="0.25">
      <c r="A59" s="34">
        <v>54</v>
      </c>
      <c r="B59" s="37"/>
      <c r="C59" s="35">
        <v>46079</v>
      </c>
      <c r="D59" s="4" t="s">
        <v>171</v>
      </c>
      <c r="E59" s="31">
        <v>132200</v>
      </c>
      <c r="F59" s="36">
        <v>0</v>
      </c>
      <c r="G59" s="43" t="s">
        <v>137</v>
      </c>
      <c r="H59" s="46">
        <v>46071</v>
      </c>
      <c r="I59" s="46">
        <v>46071</v>
      </c>
    </row>
    <row r="60" spans="1:9" ht="29.4" customHeight="1" x14ac:dyDescent="0.25">
      <c r="A60" s="34">
        <v>55</v>
      </c>
      <c r="B60" s="37"/>
      <c r="C60" s="35">
        <v>46079</v>
      </c>
      <c r="D60" s="4" t="s">
        <v>151</v>
      </c>
      <c r="E60" s="31">
        <v>132200</v>
      </c>
      <c r="F60" s="36">
        <v>0</v>
      </c>
      <c r="G60" s="43" t="s">
        <v>137</v>
      </c>
      <c r="H60" s="46">
        <v>46071</v>
      </c>
      <c r="I60" s="46">
        <v>46071</v>
      </c>
    </row>
    <row r="61" spans="1:9" ht="29.4" customHeight="1" x14ac:dyDescent="0.25">
      <c r="A61" s="34">
        <v>56</v>
      </c>
      <c r="B61" s="37"/>
      <c r="C61" s="35">
        <v>46079</v>
      </c>
      <c r="D61" s="4" t="s">
        <v>172</v>
      </c>
      <c r="E61" s="31">
        <v>50900</v>
      </c>
      <c r="F61" s="36">
        <v>0</v>
      </c>
      <c r="G61" s="43" t="s">
        <v>130</v>
      </c>
      <c r="H61" s="46">
        <v>46070</v>
      </c>
      <c r="I61" s="46">
        <v>46071</v>
      </c>
    </row>
    <row r="62" spans="1:9" ht="29.4" customHeight="1" x14ac:dyDescent="0.25">
      <c r="A62" s="34">
        <v>57</v>
      </c>
      <c r="B62" s="37"/>
      <c r="C62" s="35">
        <v>46056</v>
      </c>
      <c r="D62" s="4" t="s">
        <v>173</v>
      </c>
      <c r="E62" s="31">
        <v>135800</v>
      </c>
      <c r="F62" s="36">
        <v>0</v>
      </c>
      <c r="G62" s="43" t="s">
        <v>153</v>
      </c>
      <c r="H62" s="46">
        <v>46076</v>
      </c>
      <c r="I62" s="46">
        <v>46080</v>
      </c>
    </row>
    <row r="63" spans="1:9" ht="29.4" customHeight="1" x14ac:dyDescent="0.25">
      <c r="A63" s="34">
        <v>58</v>
      </c>
      <c r="B63" s="37"/>
      <c r="C63" s="35">
        <v>46080</v>
      </c>
      <c r="D63" s="4" t="s">
        <v>138</v>
      </c>
      <c r="E63" s="31">
        <v>50600</v>
      </c>
      <c r="F63" s="36">
        <v>0</v>
      </c>
      <c r="G63" s="43" t="s">
        <v>137</v>
      </c>
      <c r="H63" s="46">
        <v>46079</v>
      </c>
      <c r="I63" s="46">
        <v>46080</v>
      </c>
    </row>
    <row r="64" spans="1:9" ht="29.4" customHeight="1" x14ac:dyDescent="0.25">
      <c r="A64" s="34">
        <v>59</v>
      </c>
      <c r="B64" s="37"/>
      <c r="C64" s="35">
        <v>46084</v>
      </c>
      <c r="D64" s="4" t="s">
        <v>174</v>
      </c>
      <c r="E64" s="31">
        <v>50600</v>
      </c>
      <c r="F64" s="36">
        <v>0</v>
      </c>
      <c r="G64" s="43" t="s">
        <v>137</v>
      </c>
      <c r="H64" s="46">
        <v>46079</v>
      </c>
      <c r="I64" s="46">
        <v>46080</v>
      </c>
    </row>
    <row r="65" spans="1:11" ht="29.4" customHeight="1" x14ac:dyDescent="0.25">
      <c r="A65" s="34">
        <v>60</v>
      </c>
      <c r="B65" s="37"/>
      <c r="C65" s="35">
        <v>46084</v>
      </c>
      <c r="D65" s="4" t="s">
        <v>175</v>
      </c>
      <c r="E65" s="31">
        <v>50600</v>
      </c>
      <c r="F65" s="36">
        <v>0</v>
      </c>
      <c r="G65" s="43" t="s">
        <v>137</v>
      </c>
      <c r="H65" s="46">
        <v>46079</v>
      </c>
      <c r="I65" s="46">
        <v>46080</v>
      </c>
    </row>
    <row r="66" spans="1:11" ht="29.4" customHeight="1" x14ac:dyDescent="0.25">
      <c r="A66" s="34">
        <v>61</v>
      </c>
      <c r="B66" s="37"/>
      <c r="C66" s="35">
        <v>46083</v>
      </c>
      <c r="D66" s="4" t="s">
        <v>125</v>
      </c>
      <c r="E66" s="31">
        <v>135800</v>
      </c>
      <c r="F66" s="36">
        <v>0</v>
      </c>
      <c r="G66" s="43" t="s">
        <v>153</v>
      </c>
      <c r="H66" s="46">
        <v>46076</v>
      </c>
      <c r="I66" s="46">
        <v>46080</v>
      </c>
    </row>
    <row r="67" spans="1:11" ht="19.2" customHeight="1" x14ac:dyDescent="0.25">
      <c r="A67" s="34">
        <v>69</v>
      </c>
      <c r="B67" s="37">
        <v>6</v>
      </c>
      <c r="C67" s="35">
        <v>46086</v>
      </c>
      <c r="D67" s="4" t="s">
        <v>144</v>
      </c>
      <c r="E67" s="31">
        <v>52000</v>
      </c>
      <c r="F67" s="36">
        <v>15973.26</v>
      </c>
      <c r="G67" s="43" t="s">
        <v>108</v>
      </c>
      <c r="H67" s="46">
        <v>46078</v>
      </c>
      <c r="I67" s="46">
        <v>46079</v>
      </c>
    </row>
    <row r="68" spans="1:11" ht="19.2" customHeight="1" x14ac:dyDescent="0.25">
      <c r="A68" s="34">
        <v>70</v>
      </c>
      <c r="B68" s="37">
        <v>7</v>
      </c>
      <c r="C68" s="35">
        <v>46086</v>
      </c>
      <c r="D68" s="4" t="s">
        <v>145</v>
      </c>
      <c r="E68" s="31">
        <v>52000</v>
      </c>
      <c r="F68" s="36">
        <v>15071.73</v>
      </c>
      <c r="G68" s="43" t="s">
        <v>108</v>
      </c>
      <c r="H68" s="46">
        <v>46078</v>
      </c>
      <c r="I68" s="46">
        <v>46079</v>
      </c>
    </row>
    <row r="69" spans="1:11" ht="19.2" customHeight="1" x14ac:dyDescent="0.25">
      <c r="A69" s="53" t="s">
        <v>124</v>
      </c>
      <c r="B69" s="53"/>
      <c r="C69" s="53"/>
      <c r="D69" s="54"/>
      <c r="E69" s="55">
        <f>SUBTOTAL(109,Tabla16[MONTO POR GASTO EN LA 10502])</f>
        <v>2788015</v>
      </c>
      <c r="F69" s="56">
        <f>SUBTOTAL(109,Tabla16[MONTO POR GASTO EN LA  10501])</f>
        <v>54659.990000000005</v>
      </c>
      <c r="G69" s="56"/>
      <c r="H69" s="56"/>
      <c r="I69" s="56"/>
    </row>
    <row r="70" spans="1:11" ht="19.2" customHeight="1" x14ac:dyDescent="0.25">
      <c r="A70" s="5"/>
      <c r="B70" s="37"/>
      <c r="C70" s="5"/>
      <c r="D70" s="4"/>
      <c r="E70" s="31"/>
      <c r="F70" s="29"/>
      <c r="G70" s="44"/>
      <c r="H70" s="47"/>
      <c r="I70" s="47"/>
    </row>
    <row r="80" spans="1:11" ht="19.2" customHeight="1" x14ac:dyDescent="0.25">
      <c r="K80" s="4"/>
    </row>
    <row r="81" spans="1:11" ht="19.2" customHeight="1" x14ac:dyDescent="0.25">
      <c r="A81" s="1"/>
      <c r="B81" s="3"/>
      <c r="E81" s="32"/>
      <c r="F81" s="30"/>
      <c r="H81" s="48"/>
      <c r="I81" s="48"/>
    </row>
    <row r="83" spans="1:11" ht="19.2" customHeight="1" x14ac:dyDescent="0.25">
      <c r="K83" s="4"/>
    </row>
    <row r="103" spans="11:11" ht="19.2" customHeight="1" x14ac:dyDescent="0.25">
      <c r="K103" s="4"/>
    </row>
    <row r="136" spans="11:11" ht="19.2" customHeight="1" x14ac:dyDescent="0.25">
      <c r="K136" s="4"/>
    </row>
    <row r="146" spans="11:11" ht="19.2" customHeight="1" x14ac:dyDescent="0.25">
      <c r="K146" s="4"/>
    </row>
    <row r="157" spans="11:11" ht="19.2" customHeight="1" x14ac:dyDescent="0.25">
      <c r="K157" s="4"/>
    </row>
  </sheetData>
  <sortState xmlns:xlrd2="http://schemas.microsoft.com/office/spreadsheetml/2017/richdata2" ref="K4:K159">
    <sortCondition ref="K4:K159"/>
  </sortState>
  <mergeCells count="2">
    <mergeCell ref="A1:I1"/>
    <mergeCell ref="A2:I2"/>
  </mergeCells>
  <phoneticPr fontId="15" type="noConversion"/>
  <dataValidations count="1">
    <dataValidation type="date" allowBlank="1" showInputMessage="1" showErrorMessage="1" sqref="H4:I68" xr:uid="{E9D618C3-30F3-421A-BB0C-43BC325D1A71}">
      <formula1>46023</formula1>
      <formula2>46387</formula2>
    </dataValidation>
  </dataValidations>
  <printOptions horizontalCentered="1"/>
  <pageMargins left="0.23622047244094491" right="0" top="0.92" bottom="0" header="0.64" footer="0"/>
  <pageSetup scale="54" fitToHeight="0" orientation="portrait" cellComments="asDisplayed" r:id="rId1"/>
  <headerFooter alignWithMargins="0">
    <oddHeader>&amp;C&amp;"Arial,Negrita"&amp;12&amp;F&amp;R&amp;"Arial,Negrita"&amp;D &amp;T</oddHead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16956B-A42D-44B4-A65D-8CA6AD7E8A1B}">
          <x14:formula1>
            <xm:f>#REF!</xm:f>
          </x14:formula1>
          <xm:sqref>G4:G68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3"/>
  <sheetViews>
    <sheetView workbookViewId="0">
      <selection activeCell="A42" sqref="A42"/>
    </sheetView>
  </sheetViews>
  <sheetFormatPr baseColWidth="10" defaultColWidth="10.88671875" defaultRowHeight="15.6" x14ac:dyDescent="0.3"/>
  <cols>
    <col min="1" max="1" width="19.88671875" style="40" customWidth="1"/>
    <col min="2" max="2" width="31.6640625" style="40" customWidth="1"/>
    <col min="3" max="3" width="36.109375" style="21" bestFit="1" customWidth="1"/>
    <col min="4" max="16384" width="10.88671875" style="21"/>
  </cols>
  <sheetData>
    <row r="1" spans="1:3" x14ac:dyDescent="0.3">
      <c r="A1" s="51" t="s">
        <v>118</v>
      </c>
      <c r="B1" s="51" t="s">
        <v>119</v>
      </c>
      <c r="C1" s="52" t="s">
        <v>117</v>
      </c>
    </row>
    <row r="2" spans="1:3" x14ac:dyDescent="0.3">
      <c r="A2" s="38" t="s">
        <v>60</v>
      </c>
      <c r="B2" s="38" t="s">
        <v>61</v>
      </c>
      <c r="C2" s="21" t="str">
        <f t="shared" ref="C2:C33" si="0">CONCATENATE(A2,", ",B2)</f>
        <v>Abangares, Las Juntas</v>
      </c>
    </row>
    <row r="3" spans="1:3" x14ac:dyDescent="0.3">
      <c r="A3" s="38" t="s">
        <v>35</v>
      </c>
      <c r="B3" s="38" t="s">
        <v>35</v>
      </c>
      <c r="C3" s="21" t="str">
        <f t="shared" si="0"/>
        <v>Alajuela, Alajuela</v>
      </c>
    </row>
    <row r="4" spans="1:3" x14ac:dyDescent="0.3">
      <c r="A4" s="38" t="s">
        <v>35</v>
      </c>
      <c r="B4" s="38" t="s">
        <v>37</v>
      </c>
      <c r="C4" s="21" t="str">
        <f t="shared" si="0"/>
        <v>Alajuela, Grecia</v>
      </c>
    </row>
    <row r="5" spans="1:3" x14ac:dyDescent="0.3">
      <c r="A5" s="38" t="s">
        <v>35</v>
      </c>
      <c r="B5" s="38" t="s">
        <v>38</v>
      </c>
      <c r="C5" s="21" t="str">
        <f t="shared" si="0"/>
        <v>Alajuela, Guatuso</v>
      </c>
    </row>
    <row r="6" spans="1:3" x14ac:dyDescent="0.3">
      <c r="A6" s="38" t="s">
        <v>35</v>
      </c>
      <c r="B6" s="38" t="s">
        <v>40</v>
      </c>
      <c r="C6" s="21" t="str">
        <f t="shared" si="0"/>
        <v>Alajuela, Los Chiles</v>
      </c>
    </row>
    <row r="7" spans="1:3" x14ac:dyDescent="0.3">
      <c r="A7" s="38" t="s">
        <v>35</v>
      </c>
      <c r="B7" s="38" t="s">
        <v>109</v>
      </c>
      <c r="C7" s="21" t="str">
        <f t="shared" si="0"/>
        <v>Alajuela, Naranjo</v>
      </c>
    </row>
    <row r="8" spans="1:3" x14ac:dyDescent="0.3">
      <c r="A8" s="38" t="s">
        <v>35</v>
      </c>
      <c r="B8" s="38" t="s">
        <v>41</v>
      </c>
      <c r="C8" s="21" t="str">
        <f t="shared" si="0"/>
        <v>Alajuela, Orotina</v>
      </c>
    </row>
    <row r="9" spans="1:3" x14ac:dyDescent="0.3">
      <c r="A9" s="38" t="s">
        <v>35</v>
      </c>
      <c r="B9" s="38" t="s">
        <v>49</v>
      </c>
      <c r="C9" s="21" t="str">
        <f t="shared" si="0"/>
        <v>Alajuela, San Ramón</v>
      </c>
    </row>
    <row r="10" spans="1:3" x14ac:dyDescent="0.3">
      <c r="A10" s="38" t="s">
        <v>35</v>
      </c>
      <c r="B10" s="38" t="s">
        <v>50</v>
      </c>
      <c r="C10" s="21" t="str">
        <f t="shared" si="0"/>
        <v>Alajuela, Upala</v>
      </c>
    </row>
    <row r="11" spans="1:3" x14ac:dyDescent="0.3">
      <c r="A11" s="38" t="s">
        <v>35</v>
      </c>
      <c r="B11" s="38" t="s">
        <v>36</v>
      </c>
      <c r="C11" s="21" t="str">
        <f t="shared" si="0"/>
        <v>Alajuela, Zarcero</v>
      </c>
    </row>
    <row r="12" spans="1:3" x14ac:dyDescent="0.3">
      <c r="A12" s="38" t="s">
        <v>62</v>
      </c>
      <c r="B12" s="38" t="s">
        <v>62</v>
      </c>
      <c r="C12" s="21" t="str">
        <f t="shared" si="0"/>
        <v>Bagaces, Bagaces</v>
      </c>
    </row>
    <row r="13" spans="1:3" x14ac:dyDescent="0.3">
      <c r="A13" s="39" t="str">
        <f>A12</f>
        <v>Bagaces</v>
      </c>
      <c r="B13" s="38" t="s">
        <v>45</v>
      </c>
      <c r="C13" s="21" t="str">
        <f t="shared" si="0"/>
        <v>Bagaces, Fortuna</v>
      </c>
    </row>
    <row r="14" spans="1:3" x14ac:dyDescent="0.3">
      <c r="A14" s="39" t="str">
        <f>A13</f>
        <v>Bagaces</v>
      </c>
      <c r="B14" s="38" t="s">
        <v>63</v>
      </c>
      <c r="C14" s="21" t="str">
        <f t="shared" si="0"/>
        <v>Bagaces, Guayabo</v>
      </c>
    </row>
    <row r="15" spans="1:3" x14ac:dyDescent="0.3">
      <c r="A15" s="38" t="s">
        <v>80</v>
      </c>
      <c r="B15" s="38" t="s">
        <v>80</v>
      </c>
      <c r="C15" s="21" t="str">
        <f t="shared" si="0"/>
        <v>Buenos Aires, Buenos Aires</v>
      </c>
    </row>
    <row r="16" spans="1:3" x14ac:dyDescent="0.3">
      <c r="A16" s="38" t="s">
        <v>65</v>
      </c>
      <c r="B16" s="38" t="s">
        <v>66</v>
      </c>
      <c r="C16" s="21" t="str">
        <f t="shared" si="0"/>
        <v>Carrillo, Filadelfia</v>
      </c>
    </row>
    <row r="17" spans="1:3" x14ac:dyDescent="0.3">
      <c r="A17" s="38" t="s">
        <v>53</v>
      </c>
      <c r="B17" s="38" t="s">
        <v>53</v>
      </c>
      <c r="C17" s="21" t="str">
        <f t="shared" si="0"/>
        <v>Cartago, Cartago</v>
      </c>
    </row>
    <row r="18" spans="1:3" x14ac:dyDescent="0.3">
      <c r="A18" s="38" t="s">
        <v>53</v>
      </c>
      <c r="B18" s="38" t="s">
        <v>54</v>
      </c>
      <c r="C18" s="21" t="str">
        <f t="shared" si="0"/>
        <v>Cartago, Turrialba</v>
      </c>
    </row>
    <row r="19" spans="1:3" x14ac:dyDescent="0.3">
      <c r="A19" s="39" t="s">
        <v>81</v>
      </c>
      <c r="B19" s="38" t="s">
        <v>83</v>
      </c>
      <c r="C19" s="21" t="str">
        <f t="shared" si="0"/>
        <v>Corredores, Canoas</v>
      </c>
    </row>
    <row r="20" spans="1:3" x14ac:dyDescent="0.3">
      <c r="A20" s="38" t="s">
        <v>81</v>
      </c>
      <c r="B20" s="38" t="s">
        <v>82</v>
      </c>
      <c r="C20" s="21" t="str">
        <f t="shared" si="0"/>
        <v>Corredores, Ciudad Neily</v>
      </c>
    </row>
    <row r="21" spans="1:3" x14ac:dyDescent="0.3">
      <c r="A21" s="38" t="s">
        <v>84</v>
      </c>
      <c r="B21" s="38" t="s">
        <v>85</v>
      </c>
      <c r="C21" s="21" t="str">
        <f t="shared" si="0"/>
        <v>Coto Brus, San Vito</v>
      </c>
    </row>
    <row r="22" spans="1:3" x14ac:dyDescent="0.3">
      <c r="A22" s="38" t="s">
        <v>30</v>
      </c>
      <c r="B22" s="38" t="s">
        <v>31</v>
      </c>
      <c r="C22" s="21" t="str">
        <f t="shared" si="0"/>
        <v>Dota, Santa María</v>
      </c>
    </row>
    <row r="23" spans="1:3" x14ac:dyDescent="0.3">
      <c r="A23" s="38" t="s">
        <v>87</v>
      </c>
      <c r="B23" s="38" t="s">
        <v>88</v>
      </c>
      <c r="C23" s="21" t="str">
        <f t="shared" si="0"/>
        <v>Garabito, Jacó</v>
      </c>
    </row>
    <row r="24" spans="1:3" x14ac:dyDescent="0.3">
      <c r="A24" s="38" t="s">
        <v>89</v>
      </c>
      <c r="B24" s="38" t="s">
        <v>89</v>
      </c>
      <c r="C24" s="21" t="str">
        <f t="shared" si="0"/>
        <v>Golfito, Golfito</v>
      </c>
    </row>
    <row r="25" spans="1:3" x14ac:dyDescent="0.3">
      <c r="A25" s="39" t="str">
        <f>A24</f>
        <v>Golfito</v>
      </c>
      <c r="B25" s="38" t="s">
        <v>90</v>
      </c>
      <c r="C25" s="21" t="str">
        <f t="shared" si="0"/>
        <v>Golfito, Puerto Jiménez</v>
      </c>
    </row>
    <row r="26" spans="1:3" x14ac:dyDescent="0.3">
      <c r="A26" s="39" t="str">
        <f>A25</f>
        <v>Golfito</v>
      </c>
      <c r="B26" s="38" t="s">
        <v>91</v>
      </c>
      <c r="C26" s="21" t="str">
        <f t="shared" si="0"/>
        <v>Golfito, Río Claro</v>
      </c>
    </row>
    <row r="27" spans="1:3" x14ac:dyDescent="0.3">
      <c r="A27" s="38" t="s">
        <v>97</v>
      </c>
      <c r="B27" s="38" t="s">
        <v>97</v>
      </c>
      <c r="C27" s="21" t="str">
        <f t="shared" si="0"/>
        <v>Guácimo, Guácimo</v>
      </c>
    </row>
    <row r="28" spans="1:3" x14ac:dyDescent="0.3">
      <c r="A28" s="38" t="s">
        <v>114</v>
      </c>
      <c r="B28" s="38" t="s">
        <v>64</v>
      </c>
      <c r="C28" s="21" t="str">
        <f t="shared" si="0"/>
        <v>Guanacaste, Cañas</v>
      </c>
    </row>
    <row r="29" spans="1:3" x14ac:dyDescent="0.3">
      <c r="A29" s="38" t="s">
        <v>114</v>
      </c>
      <c r="B29" s="38" t="s">
        <v>68</v>
      </c>
      <c r="C29" s="21" t="str">
        <f t="shared" si="0"/>
        <v>Guanacaste, La Cruz</v>
      </c>
    </row>
    <row r="30" spans="1:3" x14ac:dyDescent="0.3">
      <c r="A30" s="38" t="s">
        <v>114</v>
      </c>
      <c r="B30" s="38" t="s">
        <v>59</v>
      </c>
      <c r="C30" s="21" t="str">
        <f t="shared" si="0"/>
        <v>Guanacaste, Liberia</v>
      </c>
    </row>
    <row r="31" spans="1:3" x14ac:dyDescent="0.3">
      <c r="A31" s="38" t="s">
        <v>114</v>
      </c>
      <c r="B31" s="38" t="s">
        <v>71</v>
      </c>
      <c r="C31" s="21" t="str">
        <f t="shared" si="0"/>
        <v>Guanacaste, Nicoya</v>
      </c>
    </row>
    <row r="32" spans="1:3" x14ac:dyDescent="0.3">
      <c r="A32" s="38" t="s">
        <v>114</v>
      </c>
      <c r="B32" s="38" t="s">
        <v>72</v>
      </c>
      <c r="C32" s="21" t="str">
        <f t="shared" si="0"/>
        <v>Guanacaste, Santa Cruz</v>
      </c>
    </row>
    <row r="33" spans="1:3" x14ac:dyDescent="0.3">
      <c r="A33" s="38" t="s">
        <v>114</v>
      </c>
      <c r="B33" s="38" t="s">
        <v>73</v>
      </c>
      <c r="C33" s="21" t="str">
        <f t="shared" si="0"/>
        <v>Guanacaste, Tilarán</v>
      </c>
    </row>
    <row r="34" spans="1:3" x14ac:dyDescent="0.3">
      <c r="A34" s="38" t="s">
        <v>113</v>
      </c>
      <c r="B34" s="38" t="s">
        <v>39</v>
      </c>
      <c r="C34" s="21" t="str">
        <f t="shared" ref="C34:C66" si="1">CONCATENATE(A34,", ",B34)</f>
        <v>Heredia , San Rafael</v>
      </c>
    </row>
    <row r="35" spans="1:3" x14ac:dyDescent="0.3">
      <c r="A35" s="38" t="s">
        <v>55</v>
      </c>
      <c r="B35" s="38" t="s">
        <v>55</v>
      </c>
      <c r="C35" s="21" t="str">
        <f t="shared" si="1"/>
        <v>Heredia, Heredia</v>
      </c>
    </row>
    <row r="36" spans="1:3" x14ac:dyDescent="0.3">
      <c r="A36" s="38" t="s">
        <v>67</v>
      </c>
      <c r="B36" s="38" t="s">
        <v>67</v>
      </c>
      <c r="C36" s="21" t="str">
        <f t="shared" si="1"/>
        <v>Hojancha, Hojancha</v>
      </c>
    </row>
    <row r="37" spans="1:3" x14ac:dyDescent="0.3">
      <c r="A37" s="39" t="s">
        <v>96</v>
      </c>
      <c r="B37" s="38" t="s">
        <v>96</v>
      </c>
      <c r="C37" s="21" t="str">
        <f t="shared" si="1"/>
        <v>Limón, Limón</v>
      </c>
    </row>
    <row r="38" spans="1:3" x14ac:dyDescent="0.3">
      <c r="A38" s="38" t="s">
        <v>98</v>
      </c>
      <c r="B38" s="38" t="s">
        <v>99</v>
      </c>
      <c r="C38" s="21" t="str">
        <f t="shared" si="1"/>
        <v>Matina, Batán</v>
      </c>
    </row>
    <row r="39" spans="1:3" x14ac:dyDescent="0.3">
      <c r="A39" s="38" t="s">
        <v>92</v>
      </c>
      <c r="B39" s="38" t="s">
        <v>93</v>
      </c>
      <c r="C39" s="21" t="str">
        <f t="shared" si="1"/>
        <v>Montes de Oro, Miramar</v>
      </c>
    </row>
    <row r="40" spans="1:3" x14ac:dyDescent="0.3">
      <c r="A40" s="38" t="s">
        <v>69</v>
      </c>
      <c r="B40" s="38" t="s">
        <v>70</v>
      </c>
      <c r="C40" s="21" t="str">
        <f t="shared" si="1"/>
        <v>Nandayure, Ciudad Carmona</v>
      </c>
    </row>
    <row r="41" spans="1:3" x14ac:dyDescent="0.3">
      <c r="A41" s="39" t="s">
        <v>25</v>
      </c>
      <c r="B41" s="38" t="s">
        <v>95</v>
      </c>
      <c r="C41" s="21" t="str">
        <f t="shared" si="1"/>
        <v>Osa, Palmar Norte</v>
      </c>
    </row>
    <row r="42" spans="1:3" x14ac:dyDescent="0.3">
      <c r="A42" s="38" t="s">
        <v>25</v>
      </c>
      <c r="B42" s="38" t="s">
        <v>94</v>
      </c>
      <c r="C42" s="21" t="str">
        <f t="shared" si="1"/>
        <v>Osa, Puerto Cortés</v>
      </c>
    </row>
    <row r="43" spans="1:3" x14ac:dyDescent="0.3">
      <c r="A43" s="38" t="s">
        <v>28</v>
      </c>
      <c r="B43" s="38" t="s">
        <v>28</v>
      </c>
      <c r="C43" s="21" t="str">
        <f t="shared" si="1"/>
        <v>Parrita, Parrita</v>
      </c>
    </row>
    <row r="44" spans="1:3" x14ac:dyDescent="0.3">
      <c r="A44" s="38" t="s">
        <v>24</v>
      </c>
      <c r="B44" s="38" t="s">
        <v>32</v>
      </c>
      <c r="C44" s="21" t="str">
        <f t="shared" si="1"/>
        <v>Pérez Zeledón, San Isidro de El General</v>
      </c>
    </row>
    <row r="45" spans="1:3" x14ac:dyDescent="0.3">
      <c r="A45" s="39" t="str">
        <f>A44</f>
        <v>Pérez Zeledón</v>
      </c>
      <c r="B45" s="38" t="s">
        <v>102</v>
      </c>
      <c r="C45" s="21" t="str">
        <f t="shared" si="1"/>
        <v>Pérez Zeledón, Cariari</v>
      </c>
    </row>
    <row r="46" spans="1:3" x14ac:dyDescent="0.3">
      <c r="A46" s="38" t="s">
        <v>100</v>
      </c>
      <c r="B46" s="38" t="s">
        <v>101</v>
      </c>
      <c r="C46" s="21" t="str">
        <f t="shared" si="1"/>
        <v>Pococí, Guápiles</v>
      </c>
    </row>
    <row r="47" spans="1:3" x14ac:dyDescent="0.3">
      <c r="A47" s="38" t="s">
        <v>26</v>
      </c>
      <c r="B47" s="38" t="s">
        <v>77</v>
      </c>
      <c r="C47" s="21" t="str">
        <f t="shared" si="1"/>
        <v>Puntarenas, Cóbano</v>
      </c>
    </row>
    <row r="48" spans="1:3" x14ac:dyDescent="0.3">
      <c r="A48" s="38" t="s">
        <v>26</v>
      </c>
      <c r="B48" s="38" t="s">
        <v>86</v>
      </c>
      <c r="C48" s="21" t="str">
        <f t="shared" si="1"/>
        <v>Puntarenas, Esparza</v>
      </c>
    </row>
    <row r="49" spans="1:3" x14ac:dyDescent="0.3">
      <c r="A49" s="38" t="s">
        <v>26</v>
      </c>
      <c r="B49" s="38" t="s">
        <v>74</v>
      </c>
      <c r="C49" s="21" t="str">
        <f t="shared" si="1"/>
        <v>Puntarenas, Jicaral</v>
      </c>
    </row>
    <row r="50" spans="1:3" x14ac:dyDescent="0.3">
      <c r="A50" s="38" t="s">
        <v>26</v>
      </c>
      <c r="B50" s="38" t="s">
        <v>76</v>
      </c>
      <c r="C50" s="21" t="str">
        <f t="shared" si="1"/>
        <v>Puntarenas, Monteverde</v>
      </c>
    </row>
    <row r="51" spans="1:3" x14ac:dyDescent="0.3">
      <c r="A51" s="38" t="s">
        <v>26</v>
      </c>
      <c r="B51" s="38" t="s">
        <v>75</v>
      </c>
      <c r="C51" s="21" t="str">
        <f t="shared" si="1"/>
        <v>Puntarenas, Paquera</v>
      </c>
    </row>
    <row r="52" spans="1:3" x14ac:dyDescent="0.3">
      <c r="A52" s="38" t="s">
        <v>26</v>
      </c>
      <c r="B52" s="38" t="s">
        <v>26</v>
      </c>
      <c r="C52" s="21" t="str">
        <f t="shared" si="1"/>
        <v>Puntarenas, Puntarenas</v>
      </c>
    </row>
    <row r="53" spans="1:3" x14ac:dyDescent="0.3">
      <c r="A53" s="38" t="s">
        <v>26</v>
      </c>
      <c r="B53" s="38" t="s">
        <v>78</v>
      </c>
      <c r="C53" s="21" t="str">
        <f t="shared" si="1"/>
        <v>Puntarenas, Tambor</v>
      </c>
    </row>
    <row r="54" spans="1:3" x14ac:dyDescent="0.3">
      <c r="A54" s="38" t="s">
        <v>79</v>
      </c>
      <c r="B54" s="38" t="s">
        <v>79</v>
      </c>
      <c r="C54" s="21" t="str">
        <f t="shared" si="1"/>
        <v>Quepos, Quepos</v>
      </c>
    </row>
    <row r="55" spans="1:3" x14ac:dyDescent="0.3">
      <c r="A55" s="38" t="s">
        <v>42</v>
      </c>
      <c r="B55" s="38" t="s">
        <v>48</v>
      </c>
      <c r="C55" s="21" t="str">
        <f t="shared" si="1"/>
        <v>San Carlos, Aguas Zarcas</v>
      </c>
    </row>
    <row r="56" spans="1:3" x14ac:dyDescent="0.3">
      <c r="A56" s="38" t="s">
        <v>42</v>
      </c>
      <c r="B56" s="38" t="s">
        <v>43</v>
      </c>
      <c r="C56" s="21" t="str">
        <f t="shared" si="1"/>
        <v>San Carlos, Ciudad Quesada</v>
      </c>
    </row>
    <row r="57" spans="1:3" x14ac:dyDescent="0.3">
      <c r="A57" s="38" t="s">
        <v>42</v>
      </c>
      <c r="B57" s="38" t="s">
        <v>44</v>
      </c>
      <c r="C57" s="21" t="str">
        <f t="shared" si="1"/>
        <v>San Carlos, Florencia</v>
      </c>
    </row>
    <row r="58" spans="1:3" x14ac:dyDescent="0.3">
      <c r="A58" s="38" t="s">
        <v>42</v>
      </c>
      <c r="B58" s="38" t="s">
        <v>45</v>
      </c>
      <c r="C58" s="21" t="str">
        <f t="shared" si="1"/>
        <v>San Carlos, Fortuna</v>
      </c>
    </row>
    <row r="59" spans="1:3" x14ac:dyDescent="0.3">
      <c r="A59" s="38" t="s">
        <v>42</v>
      </c>
      <c r="B59" s="38" t="s">
        <v>46</v>
      </c>
      <c r="C59" s="21" t="str">
        <f t="shared" si="1"/>
        <v>San Carlos, Pital</v>
      </c>
    </row>
    <row r="60" spans="1:3" x14ac:dyDescent="0.3">
      <c r="A60" s="38" t="s">
        <v>42</v>
      </c>
      <c r="B60" s="38" t="s">
        <v>121</v>
      </c>
      <c r="C60" s="21" t="str">
        <f t="shared" si="1"/>
        <v>San Carlos, Cutris</v>
      </c>
    </row>
    <row r="61" spans="1:3" x14ac:dyDescent="0.3">
      <c r="A61" s="38" t="s">
        <v>42</v>
      </c>
      <c r="B61" s="38" t="s">
        <v>47</v>
      </c>
      <c r="C61" s="21" t="str">
        <f t="shared" si="1"/>
        <v>San Carlos, Pocosol</v>
      </c>
    </row>
    <row r="62" spans="1:3" x14ac:dyDescent="0.3">
      <c r="A62" s="49" t="s">
        <v>29</v>
      </c>
      <c r="B62" s="49" t="s">
        <v>116</v>
      </c>
      <c r="C62" s="50" t="str">
        <f t="shared" si="1"/>
        <v>San José, Acosta</v>
      </c>
    </row>
    <row r="63" spans="1:3" x14ac:dyDescent="0.3">
      <c r="A63" s="38" t="s">
        <v>29</v>
      </c>
      <c r="B63" s="38" t="s">
        <v>27</v>
      </c>
      <c r="C63" s="21" t="str">
        <f t="shared" si="1"/>
        <v>San José, Área Metropolitana</v>
      </c>
    </row>
    <row r="64" spans="1:3" x14ac:dyDescent="0.3">
      <c r="A64" s="39" t="s">
        <v>29</v>
      </c>
      <c r="B64" s="38" t="s">
        <v>115</v>
      </c>
      <c r="C64" s="21" t="str">
        <f t="shared" si="1"/>
        <v>San José, Mora</v>
      </c>
    </row>
    <row r="65" spans="1:3" x14ac:dyDescent="0.3">
      <c r="A65" s="38" t="s">
        <v>56</v>
      </c>
      <c r="B65" s="38" t="s">
        <v>58</v>
      </c>
      <c r="C65" s="21" t="str">
        <f t="shared" si="1"/>
        <v>Sarapiquí, La Virgen</v>
      </c>
    </row>
    <row r="66" spans="1:3" x14ac:dyDescent="0.3">
      <c r="A66" s="38" t="s">
        <v>56</v>
      </c>
      <c r="B66" s="38" t="s">
        <v>57</v>
      </c>
      <c r="C66" s="21" t="str">
        <f t="shared" si="1"/>
        <v>Sarapiquí, Puerto Viejo</v>
      </c>
    </row>
    <row r="67" spans="1:3" x14ac:dyDescent="0.3">
      <c r="A67" s="38" t="s">
        <v>51</v>
      </c>
      <c r="B67" s="38" t="s">
        <v>52</v>
      </c>
      <c r="C67" s="21" t="str">
        <f t="shared" ref="C67:C73" si="2">CONCATENATE(A67,", ",B67)</f>
        <v>Sarchí, Sarchí Norte</v>
      </c>
    </row>
    <row r="68" spans="1:3" x14ac:dyDescent="0.3">
      <c r="A68" s="38" t="s">
        <v>103</v>
      </c>
      <c r="B68" s="38" t="s">
        <v>103</v>
      </c>
      <c r="C68" s="21" t="str">
        <f t="shared" si="2"/>
        <v>Siquirres, Siquirres</v>
      </c>
    </row>
    <row r="69" spans="1:3" x14ac:dyDescent="0.3">
      <c r="A69" s="38" t="s">
        <v>104</v>
      </c>
      <c r="B69" s="38" t="s">
        <v>105</v>
      </c>
      <c r="C69" s="21" t="str">
        <f t="shared" si="2"/>
        <v>Talamanca, Bribrí</v>
      </c>
    </row>
    <row r="70" spans="1:3" x14ac:dyDescent="0.3">
      <c r="A70" s="39" t="str">
        <f>A69</f>
        <v>Talamanca</v>
      </c>
      <c r="B70" s="38" t="s">
        <v>106</v>
      </c>
      <c r="C70" s="21" t="str">
        <f t="shared" si="2"/>
        <v>Talamanca, Cahuita</v>
      </c>
    </row>
    <row r="71" spans="1:3" x14ac:dyDescent="0.3">
      <c r="A71" s="39" t="str">
        <f>A70</f>
        <v>Talamanca</v>
      </c>
      <c r="B71" s="38" t="s">
        <v>57</v>
      </c>
      <c r="C71" s="21" t="str">
        <f t="shared" si="2"/>
        <v>Talamanca, Puerto Viejo</v>
      </c>
    </row>
    <row r="72" spans="1:3" x14ac:dyDescent="0.3">
      <c r="A72" s="39" t="str">
        <f>A71</f>
        <v>Talamanca</v>
      </c>
      <c r="B72" s="38" t="s">
        <v>107</v>
      </c>
      <c r="C72" s="21" t="str">
        <f t="shared" si="2"/>
        <v>Talamanca, Sixaola</v>
      </c>
    </row>
    <row r="73" spans="1:3" x14ac:dyDescent="0.3">
      <c r="A73" s="38" t="s">
        <v>33</v>
      </c>
      <c r="B73" s="38" t="s">
        <v>34</v>
      </c>
      <c r="C73" s="21" t="str">
        <f t="shared" si="2"/>
        <v>Tarrazú, San Marcos</v>
      </c>
    </row>
  </sheetData>
  <sortState xmlns:xlrd2="http://schemas.microsoft.com/office/spreadsheetml/2017/richdata2" ref="A2:C72">
    <sortCondition ref="C2:C7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D4:F28"/>
  <sheetViews>
    <sheetView workbookViewId="0">
      <selection activeCell="A18" sqref="A18"/>
    </sheetView>
  </sheetViews>
  <sheetFormatPr baseColWidth="10" defaultColWidth="11.44140625" defaultRowHeight="13.2" x14ac:dyDescent="0.25"/>
  <cols>
    <col min="1" max="3" width="11.44140625" style="7"/>
    <col min="4" max="4" width="34.109375" style="7" customWidth="1"/>
    <col min="5" max="5" width="18.6640625" style="7" bestFit="1" customWidth="1"/>
    <col min="6" max="6" width="23.33203125" style="7" customWidth="1"/>
    <col min="7" max="16384" width="11.44140625" style="7"/>
  </cols>
  <sheetData>
    <row r="4" spans="4:6" s="6" customFormat="1" x14ac:dyDescent="0.25">
      <c r="D4" s="9" t="s">
        <v>6</v>
      </c>
      <c r="E4" s="10" t="s">
        <v>9</v>
      </c>
      <c r="F4" s="11" t="s">
        <v>8</v>
      </c>
    </row>
    <row r="5" spans="4:6" x14ac:dyDescent="0.25">
      <c r="D5" s="12" t="s">
        <v>7</v>
      </c>
      <c r="E5" s="13">
        <v>453017.5</v>
      </c>
      <c r="F5" s="14">
        <f>Tabla2[[#This Row],[MONTO MENSUAL]]*12</f>
        <v>5436210</v>
      </c>
    </row>
    <row r="6" spans="4:6" x14ac:dyDescent="0.25">
      <c r="D6" s="12" t="s">
        <v>2</v>
      </c>
      <c r="E6" s="13">
        <v>42788</v>
      </c>
      <c r="F6" s="14">
        <f>Tabla2[[#This Row],[MONTO MENSUAL]]*12</f>
        <v>513456</v>
      </c>
    </row>
    <row r="7" spans="4:6" x14ac:dyDescent="0.25">
      <c r="D7" s="12" t="s">
        <v>5</v>
      </c>
      <c r="E7" s="13">
        <v>26000</v>
      </c>
      <c r="F7" s="14">
        <f>Tabla2[[#This Row],[MONTO MENSUAL]]*12</f>
        <v>312000</v>
      </c>
    </row>
    <row r="8" spans="4:6" x14ac:dyDescent="0.25">
      <c r="D8" s="12" t="s">
        <v>4</v>
      </c>
      <c r="E8" s="13">
        <v>4605</v>
      </c>
      <c r="F8" s="14">
        <f>Tabla2[[#This Row],[MONTO MENSUAL]]*12</f>
        <v>55260</v>
      </c>
    </row>
    <row r="9" spans="4:6" x14ac:dyDescent="0.25">
      <c r="D9" s="15" t="s">
        <v>3</v>
      </c>
      <c r="E9" s="16">
        <v>45460</v>
      </c>
      <c r="F9" s="17">
        <f>Tabla2[[#This Row],[MONTO MENSUAL]]*12</f>
        <v>545520</v>
      </c>
    </row>
    <row r="12" spans="4:6" s="8" customFormat="1" ht="39.6" x14ac:dyDescent="0.25">
      <c r="D12" s="18" t="s">
        <v>6</v>
      </c>
      <c r="E12" s="19" t="s">
        <v>9</v>
      </c>
      <c r="F12" s="20" t="s">
        <v>10</v>
      </c>
    </row>
    <row r="13" spans="4:6" x14ac:dyDescent="0.25">
      <c r="D13" s="12" t="s">
        <v>7</v>
      </c>
      <c r="E13" s="13">
        <v>453017.5</v>
      </c>
      <c r="F13" s="14">
        <f>Tabla24[[#This Row],[MONTO MENSUAL]]*2</f>
        <v>906035</v>
      </c>
    </row>
    <row r="14" spans="4:6" x14ac:dyDescent="0.25">
      <c r="D14" s="12" t="s">
        <v>2</v>
      </c>
      <c r="E14" s="13">
        <v>42788</v>
      </c>
      <c r="F14" s="14">
        <f>Tabla24[[#This Row],[MONTO MENSUAL]]*2</f>
        <v>85576</v>
      </c>
    </row>
    <row r="15" spans="4:6" x14ac:dyDescent="0.25">
      <c r="D15" s="12" t="s">
        <v>5</v>
      </c>
      <c r="E15" s="13">
        <v>26000</v>
      </c>
      <c r="F15" s="14">
        <f>Tabla24[[#This Row],[MONTO MENSUAL]]*2</f>
        <v>52000</v>
      </c>
    </row>
    <row r="16" spans="4:6" x14ac:dyDescent="0.25">
      <c r="D16" s="12" t="s">
        <v>4</v>
      </c>
      <c r="E16" s="13">
        <v>4605</v>
      </c>
      <c r="F16" s="14">
        <f>Tabla24[[#This Row],[MONTO MENSUAL]]*2</f>
        <v>9210</v>
      </c>
    </row>
    <row r="17" spans="4:6" x14ac:dyDescent="0.25">
      <c r="D17" s="15" t="s">
        <v>3</v>
      </c>
      <c r="E17" s="16">
        <v>45460</v>
      </c>
      <c r="F17" s="17">
        <f>Tabla24[[#This Row],[MONTO MENSUAL]]*2</f>
        <v>90920</v>
      </c>
    </row>
    <row r="20" spans="4:6" ht="15.6" x14ac:dyDescent="0.3">
      <c r="D20" s="65" t="s">
        <v>12</v>
      </c>
      <c r="E20" s="65"/>
    </row>
    <row r="21" spans="4:6" ht="15.6" x14ac:dyDescent="0.3">
      <c r="D21" s="22" t="s">
        <v>18</v>
      </c>
      <c r="E21" s="23">
        <v>100</v>
      </c>
    </row>
    <row r="22" spans="4:6" ht="15.6" x14ac:dyDescent="0.3">
      <c r="D22" s="22" t="s">
        <v>13</v>
      </c>
      <c r="E22" s="24">
        <v>21</v>
      </c>
    </row>
    <row r="23" spans="4:6" ht="15.6" x14ac:dyDescent="0.3">
      <c r="D23" s="22" t="s">
        <v>16</v>
      </c>
      <c r="E23" s="23">
        <f>E21/E22</f>
        <v>4.7619047619047619</v>
      </c>
    </row>
    <row r="24" spans="4:6" ht="15.6" x14ac:dyDescent="0.3">
      <c r="D24" s="22" t="s">
        <v>14</v>
      </c>
      <c r="E24" s="25">
        <v>615</v>
      </c>
    </row>
    <row r="25" spans="4:6" ht="15.6" x14ac:dyDescent="0.3">
      <c r="D25" s="22" t="s">
        <v>15</v>
      </c>
      <c r="E25" s="25">
        <f>E21*E24</f>
        <v>61500</v>
      </c>
    </row>
    <row r="26" spans="4:6" ht="15.6" x14ac:dyDescent="0.3">
      <c r="D26" s="26" t="s">
        <v>17</v>
      </c>
      <c r="E26" s="27">
        <f>E25/E22</f>
        <v>2928.5714285714284</v>
      </c>
    </row>
    <row r="27" spans="4:6" ht="15.6" x14ac:dyDescent="0.3">
      <c r="D27" s="21"/>
      <c r="E27" s="21"/>
    </row>
    <row r="28" spans="4:6" ht="15.6" x14ac:dyDescent="0.3">
      <c r="D28" s="21"/>
      <c r="E28" s="21"/>
    </row>
  </sheetData>
  <mergeCells count="1">
    <mergeCell ref="D20:E20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2025</vt:lpstr>
      <vt:lpstr>Ubicaciones</vt:lpstr>
      <vt:lpstr>Hoja1</vt:lpstr>
      <vt:lpstr>'2025'!Área_de_impresión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Juanita Lee</dc:creator>
  <cp:lastModifiedBy>KristelCampos</cp:lastModifiedBy>
  <cp:lastPrinted>2026-02-12T15:41:03Z</cp:lastPrinted>
  <dcterms:created xsi:type="dcterms:W3CDTF">2016-07-27T22:33:00Z</dcterms:created>
  <dcterms:modified xsi:type="dcterms:W3CDTF">2026-03-11T21:21:23Z</dcterms:modified>
</cp:coreProperties>
</file>